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S:\PUBLICATIONS FROM DEPARTMENTS\MARKETING PUBLICATIONS\CUS001_P R I C E L I S T S\ASTRA D2\ASTRA MCM\CY'19\MY'20\"/>
    </mc:Choice>
  </mc:AlternateContent>
  <bookViews>
    <workbookView xWindow="-15" yWindow="585" windowWidth="8655" windowHeight="7590" tabRatio="485"/>
  </bookViews>
  <sheets>
    <sheet name="Astra 5dr" sheetId="53" r:id="rId1"/>
    <sheet name="Εκδόσεις" sheetId="1" r:id="rId2"/>
    <sheet name="Εξοπλισμός" sheetId="13" r:id="rId3"/>
    <sheet name="Ανάλυση Τιμών Μοντέλων" sheetId="46" r:id="rId4"/>
    <sheet name="Ανάλυση Τιμών Προαιρ. εξοπλ." sheetId="52" r:id="rId5"/>
    <sheet name="Χρώματα_Ταπετσαρίες" sheetId="48" r:id="rId6"/>
    <sheet name="Tεχνικά Χαρακτηριστικά" sheetId="49" r:id="rId7"/>
    <sheet name="Ετικέτες ελαστικών" sheetId="50" r:id="rId8"/>
  </sheets>
  <definedNames>
    <definedName name="___INDEX_SHEET___ASAP_Utilities">#REF!</definedName>
    <definedName name="_xlnm._FilterDatabase" localSheetId="2" hidden="1">Εξοπλισμός!$A$2:$F$85</definedName>
    <definedName name="_xlnm.Print_Area" localSheetId="0">'Astra 5dr'!$A$1:$C$38</definedName>
    <definedName name="_xlnm.Print_Area" localSheetId="6">'Tεχνικά Χαρακτηριστικά'!$A$1:$K$53</definedName>
    <definedName name="_xlnm.Print_Area" localSheetId="3">'Ανάλυση Τιμών Μοντέλων'!$A$1:$M$13</definedName>
    <definedName name="_xlnm.Print_Area" localSheetId="4">'Ανάλυση Τιμών Προαιρ. εξοπλ.'!$A$2:$D$47</definedName>
    <definedName name="_xlnm.Print_Area" localSheetId="1">Εκδόσεις!$A$1:$F$12</definedName>
    <definedName name="_xlnm.Print_Area" localSheetId="5">Χρώματα_Ταπετσαρίες!$A$1:$H$22</definedName>
    <definedName name="Z_791370DC_648F_48BE_9C91_50F708B282C1_.wvu.Cols" localSheetId="5" hidden="1">Χρώματα_Ταπετσαρίες!#REF!</definedName>
    <definedName name="Z_791370DC_648F_48BE_9C91_50F708B282C1_.wvu.PrintArea" localSheetId="5" hidden="1">Χρώματα_Ταπετσαρίες!$A$3:$I$24</definedName>
    <definedName name="Z_791370DC_648F_48BE_9C91_50F708B282C1_.wvu.PrintTitles" localSheetId="5" hidden="1">Χρώματα_Ταπετσαρίες!#REF!</definedName>
  </definedNames>
  <calcPr calcId="152511"/>
  <fileRecoveryPr autoRecover="0"/>
</workbook>
</file>

<file path=xl/calcChain.xml><?xml version="1.0" encoding="utf-8"?>
<calcChain xmlns="http://schemas.openxmlformats.org/spreadsheetml/2006/main">
  <c r="C26" i="52" l="1"/>
  <c r="E48" i="13" s="1"/>
  <c r="C27" i="52"/>
  <c r="E49" i="13" s="1"/>
  <c r="B27" i="52"/>
  <c r="B26" i="52"/>
  <c r="A27" i="52"/>
  <c r="A26" i="52"/>
  <c r="D48" i="13" l="1"/>
  <c r="D49" i="13"/>
  <c r="F10" i="46"/>
  <c r="G10" i="46"/>
  <c r="F8" i="46"/>
  <c r="G8" i="46"/>
  <c r="F11" i="46"/>
  <c r="F7" i="46"/>
  <c r="G7" i="46"/>
  <c r="G11" i="46" l="1"/>
  <c r="C41" i="52" l="1"/>
  <c r="B41" i="52"/>
  <c r="G12" i="46" l="1"/>
  <c r="C8" i="46"/>
  <c r="E10" i="46"/>
  <c r="E8" i="46"/>
  <c r="A8" i="46"/>
  <c r="A9" i="46"/>
  <c r="J8" i="46"/>
  <c r="L8" i="46"/>
  <c r="H8" i="46" l="1"/>
  <c r="I8" i="46"/>
  <c r="M8" i="46"/>
  <c r="E6" i="1" l="1"/>
  <c r="A49" i="49" l="1"/>
  <c r="A48" i="49"/>
  <c r="E1" i="13" l="1"/>
  <c r="D1" i="13"/>
  <c r="C1" i="13"/>
  <c r="D24" i="52" l="1"/>
  <c r="C23" i="52"/>
  <c r="C33" i="13" s="1"/>
  <c r="B23" i="52"/>
  <c r="C17" i="52"/>
  <c r="E11" i="46" l="1"/>
  <c r="E7" i="46"/>
  <c r="E5" i="46"/>
  <c r="C43" i="52" l="1"/>
  <c r="D82" i="13" l="1"/>
  <c r="E82" i="13"/>
  <c r="C45" i="52"/>
  <c r="D84" i="13" s="1"/>
  <c r="C44" i="52"/>
  <c r="C42" i="52"/>
  <c r="C33" i="52"/>
  <c r="C29" i="52"/>
  <c r="B29" i="52"/>
  <c r="A29" i="52"/>
  <c r="A17" i="52"/>
  <c r="A18" i="52"/>
  <c r="A19" i="52"/>
  <c r="A20" i="52"/>
  <c r="E57" i="13" l="1"/>
  <c r="D57" i="13"/>
  <c r="E81" i="13"/>
  <c r="D81" i="13"/>
  <c r="C51" i="13"/>
  <c r="C83" i="13"/>
  <c r="C24" i="52" l="1"/>
  <c r="C20" i="52"/>
  <c r="C10" i="52"/>
  <c r="E14" i="13" s="1"/>
  <c r="C9" i="52"/>
  <c r="D13" i="13" s="1"/>
  <c r="C6" i="52"/>
  <c r="E6" i="13" s="1"/>
  <c r="D28" i="13" l="1"/>
  <c r="E28" i="13"/>
  <c r="E34" i="13"/>
  <c r="D34" i="13"/>
  <c r="C13" i="13"/>
  <c r="A6" i="46" l="1"/>
  <c r="C6" i="46"/>
  <c r="E6" i="46"/>
  <c r="I6" i="46" s="1"/>
  <c r="H6" i="46"/>
  <c r="J6" i="46"/>
  <c r="L6" i="46"/>
  <c r="M6" i="46"/>
  <c r="F6" i="46" l="1"/>
  <c r="D6" i="1" s="1"/>
  <c r="M12" i="46" l="1"/>
  <c r="L12" i="46"/>
  <c r="J12" i="46"/>
  <c r="H12" i="46"/>
  <c r="M11" i="46"/>
  <c r="L11" i="46"/>
  <c r="J11" i="46"/>
  <c r="H11" i="46"/>
  <c r="M10" i="46"/>
  <c r="L10" i="46"/>
  <c r="J10" i="46"/>
  <c r="I10" i="46"/>
  <c r="H10" i="46"/>
  <c r="M9" i="46"/>
  <c r="L9" i="46"/>
  <c r="J9" i="46"/>
  <c r="H9" i="46"/>
  <c r="M7" i="46"/>
  <c r="L7" i="46"/>
  <c r="J7" i="46"/>
  <c r="H7" i="46"/>
  <c r="M5" i="46"/>
  <c r="L5" i="46"/>
  <c r="J5" i="46"/>
  <c r="H5" i="46"/>
  <c r="E12" i="46"/>
  <c r="I12" i="46" s="1"/>
  <c r="I11" i="46"/>
  <c r="E9" i="46"/>
  <c r="I9" i="46" s="1"/>
  <c r="I7" i="46"/>
  <c r="I5" i="46"/>
  <c r="F5" i="46" l="1"/>
  <c r="D4" i="1" s="1"/>
  <c r="F9" i="46"/>
  <c r="E7" i="1" s="1"/>
  <c r="E4" i="1"/>
  <c r="E8" i="1"/>
  <c r="F4" i="1"/>
  <c r="F12" i="46"/>
  <c r="F7" i="1" s="1"/>
  <c r="G3" i="48" l="1"/>
  <c r="E3" i="48"/>
  <c r="C3" i="48"/>
  <c r="C10" i="46" l="1"/>
  <c r="C11" i="46"/>
  <c r="A10" i="46"/>
  <c r="A11" i="46"/>
  <c r="A7" i="46"/>
  <c r="A5" i="46"/>
  <c r="C9" i="46"/>
  <c r="C7" i="46"/>
  <c r="C18" i="52" l="1"/>
  <c r="D26" i="13" s="1"/>
  <c r="C19" i="52"/>
  <c r="D27" i="13" s="1"/>
  <c r="E25" i="13"/>
  <c r="C5" i="46" l="1"/>
  <c r="C5" i="52" l="1"/>
  <c r="C4" i="13" s="1"/>
  <c r="C34" i="52" l="1"/>
  <c r="E58" i="13" l="1"/>
  <c r="D58" i="13"/>
  <c r="C11" i="52" l="1"/>
  <c r="D16" i="13" l="1"/>
  <c r="E16" i="13"/>
  <c r="C39" i="52"/>
  <c r="C76" i="13" s="1"/>
  <c r="C37" i="52"/>
  <c r="D75" i="13" s="1"/>
  <c r="C36" i="52"/>
  <c r="C32" i="52"/>
  <c r="C31" i="52"/>
  <c r="C30" i="52"/>
  <c r="C28" i="52"/>
  <c r="D50" i="13" s="1"/>
  <c r="C21" i="52"/>
  <c r="C15" i="52"/>
  <c r="C21" i="13" s="1"/>
  <c r="C14" i="52"/>
  <c r="C20" i="13" s="1"/>
  <c r="C13" i="52"/>
  <c r="C19" i="13" s="1"/>
  <c r="C7" i="52"/>
  <c r="D8" i="13" s="1"/>
  <c r="C12" i="46"/>
  <c r="A12" i="46"/>
  <c r="C55" i="13" l="1"/>
  <c r="C53" i="13"/>
  <c r="E53" i="13"/>
  <c r="D53" i="13"/>
  <c r="C56" i="13"/>
  <c r="C61" i="13"/>
  <c r="E19" i="13"/>
  <c r="E20" i="13"/>
  <c r="D20" i="13"/>
  <c r="E30" i="13"/>
  <c r="D19" i="13"/>
  <c r="D21" i="13"/>
  <c r="E21" i="13"/>
  <c r="D30" i="13"/>
</calcChain>
</file>

<file path=xl/sharedStrings.xml><?xml version="1.0" encoding="utf-8"?>
<sst xmlns="http://schemas.openxmlformats.org/spreadsheetml/2006/main" count="703" uniqueCount="385">
  <si>
    <t>-</t>
  </si>
  <si>
    <t>Ασφάλεια</t>
  </si>
  <si>
    <t>Άνεση</t>
  </si>
  <si>
    <t>s</t>
  </si>
  <si>
    <t>Λειτουργικότητα</t>
  </si>
  <si>
    <t>N34</t>
  </si>
  <si>
    <t>Air condition</t>
  </si>
  <si>
    <t>Εσωτερικό</t>
  </si>
  <si>
    <t>Αναδιπλούμενη πλάτη πίσω καθισμάτων 60/40</t>
  </si>
  <si>
    <t>Προεγκατάσταση ISOFIX για παιδικό κάθισμα στις 2 εξωτερικές πίσω θέσεις</t>
  </si>
  <si>
    <t>Τηλεσκοπική και καθ' ύψος ρύθμιση τιμονιού</t>
  </si>
  <si>
    <t>DBU</t>
  </si>
  <si>
    <t>T3U</t>
  </si>
  <si>
    <t>CJ2</t>
  </si>
  <si>
    <t>CF5</t>
  </si>
  <si>
    <t>Κωδικός</t>
  </si>
  <si>
    <t>9BR</t>
  </si>
  <si>
    <t>9M2</t>
  </si>
  <si>
    <t>Ζάντες &amp; Ελαστικά</t>
  </si>
  <si>
    <t>Χρώματα Αμαξώματος</t>
  </si>
  <si>
    <t>o</t>
  </si>
  <si>
    <t>Εξωτερική Εμφάνιση</t>
  </si>
  <si>
    <t>Κιτ επισκευής ελαστικών</t>
  </si>
  <si>
    <t>FX3</t>
  </si>
  <si>
    <t>AHN</t>
  </si>
  <si>
    <t>TSQ</t>
  </si>
  <si>
    <t>C67</t>
  </si>
  <si>
    <t>N37</t>
  </si>
  <si>
    <t>TSP</t>
  </si>
  <si>
    <t>A64</t>
  </si>
  <si>
    <t>Έκδοση</t>
  </si>
  <si>
    <t>Ταπετσαρία</t>
  </si>
  <si>
    <t>Χρώμα Αμαξώματος</t>
  </si>
  <si>
    <t>GAZ</t>
  </si>
  <si>
    <t>+</t>
  </si>
  <si>
    <t>GAN</t>
  </si>
  <si>
    <t>KTI</t>
  </si>
  <si>
    <t>T3S</t>
  </si>
  <si>
    <t>K33</t>
  </si>
  <si>
    <t>Σύστημα διατήρησης σταθερής ταχύτητας (Cruise Control) με περιοριστή ταχύτητας</t>
  </si>
  <si>
    <t>Summit White</t>
  </si>
  <si>
    <t>Σύστημα Παρακολούθησης Πίεσης Ελαστικών (ένδειξη ανά ελαστικό)</t>
  </si>
  <si>
    <t>GWD</t>
  </si>
  <si>
    <t>Infotainment</t>
  </si>
  <si>
    <t>Ρεζέρβα space saver</t>
  </si>
  <si>
    <t>Απλό Χρώμα</t>
  </si>
  <si>
    <t>Μεταλλικά χρώματα</t>
  </si>
  <si>
    <t>Βάρη &amp; Διαστάσεις</t>
  </si>
  <si>
    <t>Διαστάσεις οχήματος σε mm</t>
  </si>
  <si>
    <t>Μήκος</t>
  </si>
  <si>
    <t>Πλάτος (+/- εξωτερικούς καθρέπτες)</t>
  </si>
  <si>
    <t>Ύψος (στο απόβαρο)</t>
  </si>
  <si>
    <t>Μεταξόνιο</t>
  </si>
  <si>
    <t xml:space="preserve">Κύκλος στροφής σε m </t>
  </si>
  <si>
    <t>Τοίχο - τοίχο</t>
  </si>
  <si>
    <t xml:space="preserve">Διαστάσεις χώρου αποσκευών σε mm </t>
  </si>
  <si>
    <t>Ρεζερβουάρ</t>
  </si>
  <si>
    <t>Ρεζερβουάρ (χωρητικότητα σε λίτρα)</t>
  </si>
  <si>
    <t>Επιδόσεις</t>
  </si>
  <si>
    <t>kw (hp)</t>
  </si>
  <si>
    <t>Στην πόλη</t>
  </si>
  <si>
    <t>Εκτός πόλης</t>
  </si>
  <si>
    <t>Μικτός Κύκλος</t>
  </si>
  <si>
    <t>σε g/km</t>
  </si>
  <si>
    <t>Κατηγορία εκπομπών ρύπων</t>
  </si>
  <si>
    <t>Καύσιμο</t>
  </si>
  <si>
    <t>Αριθμός κυλίνδρων</t>
  </si>
  <si>
    <t>Κυβισμός</t>
  </si>
  <si>
    <t>Βάρη και φορτία άξονα σε kg</t>
  </si>
  <si>
    <t>Επιτρεπόμενο συνολικό βάρος</t>
  </si>
  <si>
    <t>Ωφέλιμο φορτίο</t>
  </si>
  <si>
    <t>Κιβώτιο</t>
  </si>
  <si>
    <t>MT-6</t>
  </si>
  <si>
    <t>Τύπος Ελαστικού</t>
  </si>
  <si>
    <t>71 dB</t>
  </si>
  <si>
    <t>1. Κατάταξη ελαστικού σύμφωνα με τον κανονισμό (EC) 1222/2009.       2. Οι μάρκες των ελαστικών μπορεί να διαφέρουν.</t>
  </si>
  <si>
    <t>Τελική ταχύτητα (km/h)</t>
  </si>
  <si>
    <t>Επιτάχυνση     
0-100 km/h (δευτ.)</t>
  </si>
  <si>
    <t>MDQ</t>
  </si>
  <si>
    <t>ZQ2</t>
  </si>
  <si>
    <t>Φώτα ημέρας LED</t>
  </si>
  <si>
    <t>Κινητήρες</t>
  </si>
  <si>
    <t>TAPQ</t>
  </si>
  <si>
    <t xml:space="preserve">Θήκες στις πλάτες των εμπρός καθισμάτων </t>
  </si>
  <si>
    <t>EA1 / EA2</t>
  </si>
  <si>
    <t>IOB</t>
  </si>
  <si>
    <t>Board computer</t>
  </si>
  <si>
    <t>Y67</t>
  </si>
  <si>
    <t>Φωτισμός στο χώρο αποσκευών</t>
  </si>
  <si>
    <t>U25</t>
  </si>
  <si>
    <t>UTJ</t>
  </si>
  <si>
    <t>UK4</t>
  </si>
  <si>
    <t>RM6</t>
  </si>
  <si>
    <t>SJQ</t>
  </si>
  <si>
    <t>DWE/DP6</t>
  </si>
  <si>
    <t xml:space="preserve">Προβολείς ομίχλης </t>
  </si>
  <si>
    <t>T4L</t>
  </si>
  <si>
    <t>Ηλεκτρική ηλιοροφή</t>
  </si>
  <si>
    <t>AKO</t>
  </si>
  <si>
    <t>Φιμέ πίσω &amp; πλαϊνά κρύσταλλα</t>
  </si>
  <si>
    <t>Χρωμιωμένο περίγραμμα επάνω τμήματος πλευρικών παραθύρων</t>
  </si>
  <si>
    <t>BX8</t>
  </si>
  <si>
    <t xml:space="preserve">Όργανα με χρωμιωμένα κυκλικά πλαίσια </t>
  </si>
  <si>
    <t>UFQ</t>
  </si>
  <si>
    <t>Ηλεκτρικοί/Θερμαινόμενοι &amp; Αναδιπλούμενοι εξωτερικοί καθρέπτες στο χρώμα αμαξώματος</t>
  </si>
  <si>
    <t>DWF/DP6</t>
  </si>
  <si>
    <t>Ύφασμα</t>
  </si>
  <si>
    <t>μαύρη</t>
  </si>
  <si>
    <t>Athena</t>
  </si>
  <si>
    <t xml:space="preserve">Jet Black </t>
  </si>
  <si>
    <t>Siena II</t>
  </si>
  <si>
    <t>Δέρμα</t>
  </si>
  <si>
    <t>Λευκό &amp; Κόκκινο Χρώμα</t>
  </si>
  <si>
    <t>Εσωτερική εμφάνιση</t>
  </si>
  <si>
    <t>Συναγερμός (εργοστασιακός)</t>
  </si>
  <si>
    <t>Χώρος αποσκευών μόνο*</t>
  </si>
  <si>
    <t>Μέχρι την οροφή με αναδιπλωμένα τα πίσω καθίσματα *</t>
  </si>
  <si>
    <t>*Τιμές με κιτ επισκευής ελαστικών. Αντίστοιχες τιμές με ρεζέρβα space saver 310 &amp; 1150</t>
  </si>
  <si>
    <t>77 (105)</t>
  </si>
  <si>
    <t>Διάμετρος/Διαδρομή</t>
  </si>
  <si>
    <t>Λόγος συμπίεσης</t>
  </si>
  <si>
    <t>B-A</t>
  </si>
  <si>
    <t>MT6</t>
  </si>
  <si>
    <t xml:space="preserve">Αισθητήρες παρκαρίσματος, πίσω </t>
  </si>
  <si>
    <t>UD7</t>
  </si>
  <si>
    <t>Versatility Pack</t>
  </si>
  <si>
    <t>WPG</t>
  </si>
  <si>
    <t>Τέλος ταξινόμησης</t>
  </si>
  <si>
    <t>Κινητήρας</t>
  </si>
  <si>
    <t>Βενζίνη</t>
  </si>
  <si>
    <t>Προσκέφαλα εμπρός ρυθμιζόμενα καθ'ύψος / Τρία προσκέφαλα πίσω</t>
  </si>
  <si>
    <t>AJC / AQP</t>
  </si>
  <si>
    <t>Ηλεκτρικά παράθυρα εμπρός / πίσω</t>
  </si>
  <si>
    <t>AXG &amp; AEF / AER</t>
  </si>
  <si>
    <t>Χειρολαβές θυρών στο χρώμα του αμαξώματος &amp; Σπόιλερ οροφής</t>
  </si>
  <si>
    <t>D75 / T43</t>
  </si>
  <si>
    <t xml:space="preserve">  + = επιτρεπτός συνδυασμός               -= μη επιτρεπτός συνδυασμός</t>
  </si>
  <si>
    <t xml:space="preserve">     Μοντέλο - Περιγραφή</t>
  </si>
  <si>
    <t>Πετρέλαιο</t>
  </si>
  <si>
    <t>Εκπομπές Ρύπων
(CO2 Μικτού Κύκλου g/km)</t>
  </si>
  <si>
    <t>Συντελεστής 
Τέλους 
Ταξινόμησης</t>
  </si>
  <si>
    <r>
      <t xml:space="preserve">Προτεινόμενη Λιανική Τιμή
</t>
    </r>
    <r>
      <rPr>
        <b/>
        <sz val="14"/>
        <color rgb="FFFF0000"/>
        <rFont val="Opel Sans Condensed"/>
        <family val="2"/>
        <charset val="161"/>
      </rPr>
      <t>ΜΕ</t>
    </r>
    <r>
      <rPr>
        <b/>
        <sz val="14"/>
        <rFont val="Opel Sans Condensed"/>
        <family val="2"/>
      </rPr>
      <t xml:space="preserve"> Φόρους</t>
    </r>
  </si>
  <si>
    <t>ΦΠΑ</t>
  </si>
  <si>
    <r>
      <t xml:space="preserve">Προτεινόμενη Λιανική Τιμή
</t>
    </r>
    <r>
      <rPr>
        <b/>
        <sz val="14"/>
        <color rgb="FFFF0000"/>
        <rFont val="Opel Sans Condensed"/>
        <family val="2"/>
        <charset val="161"/>
      </rPr>
      <t>ΠΡΟ</t>
    </r>
    <r>
      <rPr>
        <b/>
        <sz val="14"/>
        <color rgb="FF0070C0"/>
        <rFont val="Opel Sans Condensed"/>
        <family val="2"/>
      </rPr>
      <t xml:space="preserve"> Φόρων</t>
    </r>
  </si>
  <si>
    <t>Ειδικές Κατηγορίες</t>
  </si>
  <si>
    <t>Κυβισμός (κ.ε.)</t>
  </si>
  <si>
    <t>Πολύτεκνοι</t>
  </si>
  <si>
    <t>Ανάπηροι</t>
  </si>
  <si>
    <t>Απόβαρο συμπ. Οδηγού (σύμφωνα με e4*2007/46*0996-01)</t>
  </si>
  <si>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u/>
        <sz val="10"/>
        <color theme="1"/>
        <rFont val="Opel Sans Condensed"/>
        <family val="2"/>
        <charset val="161"/>
      </rPr>
      <t>www.opel.gr/empeiria/anakyklosi.html</t>
    </r>
  </si>
  <si>
    <t>RSE</t>
  </si>
  <si>
    <t>Μετατρόχιο, εμπρός/πίσω</t>
  </si>
  <si>
    <t>Πλάτος μεταξύ των θόλων/ανοίγματος</t>
  </si>
  <si>
    <t>1001/1001</t>
  </si>
  <si>
    <t>Μήκος χώρου φόρτωσης μέχρι τις πλάτες των πίσω καθισμάτων/με αναδιπλωμένα πίσω καθίσματα</t>
  </si>
  <si>
    <t>828/1575</t>
  </si>
  <si>
    <t>Brilliant Χρώμα (GAZ, GG7)</t>
  </si>
  <si>
    <t>Φωτισμός θυρών</t>
  </si>
  <si>
    <t>C9B</t>
  </si>
  <si>
    <t>GG7</t>
  </si>
  <si>
    <t>GB9</t>
  </si>
  <si>
    <t>GR5</t>
  </si>
  <si>
    <r>
      <t>Mέγιστη απόδοση ισχύος σε kW (hp) / σαλ</t>
    </r>
    <r>
      <rPr>
        <vertAlign val="superscript"/>
        <sz val="14"/>
        <color theme="1"/>
        <rFont val="Opel Sans Condensed"/>
        <family val="2"/>
        <charset val="161"/>
      </rPr>
      <t>-1</t>
    </r>
  </si>
  <si>
    <r>
      <t>Mέγιστη ροπή  Nm / σαλ</t>
    </r>
    <r>
      <rPr>
        <vertAlign val="superscript"/>
        <sz val="14"/>
        <color theme="1"/>
        <rFont val="Opel Sans Condensed"/>
        <family val="2"/>
        <charset val="161"/>
      </rPr>
      <t>-1</t>
    </r>
  </si>
  <si>
    <t>TAQE</t>
  </si>
  <si>
    <t>ZL3</t>
  </si>
  <si>
    <t>UD5</t>
  </si>
  <si>
    <t>UVC</t>
  </si>
  <si>
    <t>Talino</t>
  </si>
  <si>
    <t>Κάμερα οπισθοπορείας. Μόνο με αισθητήρες παρκαρίσματος εμπρός/πίσω (UD5)</t>
  </si>
  <si>
    <t>Ηλεκτρονικός Διζωνικός Κλιματισμός ECC</t>
  </si>
  <si>
    <t>BTQ</t>
  </si>
  <si>
    <t>Boutique χρώματα</t>
  </si>
  <si>
    <t>Pull me over Red (Absolute Red)</t>
  </si>
  <si>
    <t>Switchblade (Sovereign Silver)</t>
  </si>
  <si>
    <t>Black meet kettle (Mineral Black)</t>
  </si>
  <si>
    <t>You drive me crazy (Cosmic Grey)</t>
  </si>
  <si>
    <t>Flip Chip (Magnetic Silver)</t>
  </si>
  <si>
    <t xml:space="preserve">Astra </t>
  </si>
  <si>
    <t>Απλό Χρώμα (G7I)</t>
  </si>
  <si>
    <t>G7I</t>
  </si>
  <si>
    <t>RM5</t>
  </si>
  <si>
    <t>AVJ</t>
  </si>
  <si>
    <t xml:space="preserve">Σύστημα εισόδου χωρίς κλειδί Open &amp; Start, εμπρός θυρών (PEPS) </t>
  </si>
  <si>
    <t>Aegean Blue</t>
  </si>
  <si>
    <t>CWH</t>
  </si>
  <si>
    <t xml:space="preserve">Black Pack 
</t>
  </si>
  <si>
    <t>RT0</t>
  </si>
  <si>
    <t>SR1</t>
  </si>
  <si>
    <t>72 - 71 dB</t>
  </si>
  <si>
    <t>TAQF</t>
  </si>
  <si>
    <t>Formula</t>
  </si>
  <si>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</si>
  <si>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</si>
  <si>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rPr>
        <sz val="10"/>
        <rFont val="Opel Sans Condensed"/>
        <family val="2"/>
        <charset val="161"/>
      </rPr>
      <t xml:space="preserve">Οι τιμές κατανάλωσης καυσίμου και εκπομπών CO2 συγκεκριμένων καινούργιων οχημάτων υπολογίζονται ακολουθώντας τη νέα Παγκόσμια Εναρμονισμένη Διαδικασία Δοκιμών Ελαφρών Οχημάτων (World Harmonised Light Vehicle Test Procedure, WLTP) και οι τιμές που προκύπτουν μετατρέπονται εκ νέου, ώστε να υπάρχει δυνατότητα σύγκρισης με τις τιμές NEDC, σύμφωνα με τους κανονισμούς R (ΕΕ) αριθ. 715/2007, R (ΕΕ) αριθ. 2017/1153 και R (ΕΕ) αριθ. 2017/11. Για περισσότερα μπορείτε να ανατρέξετε στο σύνδεσμο: </t>
    </r>
    <r>
      <rPr>
        <u/>
        <sz val="10"/>
        <rFont val="Opel Sans Condensed"/>
        <family val="2"/>
        <charset val="161"/>
      </rPr>
      <t>https://www.opel.gr/tools/wltp-drivingcyle-fuelconsumption.html</t>
    </r>
    <r>
      <rPr>
        <sz val="10"/>
        <color rgb="FFFF0000"/>
        <rFont val="Opel Sans Condensed"/>
        <family val="2"/>
      </rPr>
      <t xml:space="preserve">
</t>
    </r>
    <r>
      <rPr>
        <sz val="10"/>
        <rFont val="Opel Sans Condensed"/>
        <family val="2"/>
        <charset val="161"/>
      </rPr>
      <t>Οι τιμές δεν λαμβάνουν υπ' όψιν συγκεκριμένα τις συνθήκες χρήσης και οδήγησης, τον εξοπλισμό ή τον πρόσθετο προαιρετικό εξοπλισμό, ενώ μπορεί να διαφέρουν ανάλογα με τον τύπο ελαστικών. Για περισσότερες πληροφορίες σχετικά με τις επίσημες τιμές κατανάλωσης καυσίμου και εκπομπών CO2, παρακαλούμε ανατρέξτε στην οδηγία με τίτλο "Οδηγία για την κατανάλωση καυσίμου και τις εκπομπές CO2 καινούργιων επιβατικών αυτοκινήτων", η οποία αναρτάται σε όλα τα σημεία πώλησης.</t>
    </r>
  </si>
  <si>
    <t>Εκπομπές CO2
σε g/km</t>
  </si>
  <si>
    <t>Τέλη κυκλοφορίας</t>
  </si>
  <si>
    <r>
      <t xml:space="preserve">Κάμερα οπισθοπορείας. </t>
    </r>
    <r>
      <rPr>
        <b/>
        <sz val="14"/>
        <color rgb="FFFF0000"/>
        <rFont val="Opel Sans Condensed"/>
        <family val="2"/>
        <charset val="161"/>
      </rPr>
      <t>Μόνο με αισθητήρες παρκαρίσματος εμπρός/πίσω (UD5)</t>
    </r>
  </si>
  <si>
    <t>Aερόσακοι οδηγού, συνοδηγού, πλευρικοί &amp; οροφής. Δυνατότητα απενεργοποίησης εμπρός &amp; πλευρικού αερόσακου, συνοδηγού</t>
  </si>
  <si>
    <t>AYC/C99</t>
  </si>
  <si>
    <t>UHG/UHH/UH5 - SBK</t>
  </si>
  <si>
    <t>Ρυθμιζόμενο κάθισμα οδηγού/συνοδηγού 6/4 κατευθύνσεων</t>
  </si>
  <si>
    <t>AH3/AG5</t>
  </si>
  <si>
    <t>AU3/KTM</t>
  </si>
  <si>
    <r>
      <t xml:space="preserve">Δερμάτινο τιμόνι 3-ακτίνων, </t>
    </r>
    <r>
      <rPr>
        <sz val="14"/>
        <color rgb="FF3333FF"/>
        <rFont val="Opel Sans Condensed"/>
        <family val="2"/>
        <charset val="161"/>
      </rPr>
      <t xml:space="preserve">με χειριστήρια ηχοσυστήματος (UC3) </t>
    </r>
  </si>
  <si>
    <r>
      <rPr>
        <b/>
        <sz val="14"/>
        <color theme="1"/>
        <rFont val="Opel Sans Condensed"/>
        <family val="2"/>
        <charset val="161"/>
      </rPr>
      <t xml:space="preserve">Πακέτο Ορατότητας, με </t>
    </r>
    <r>
      <rPr>
        <sz val="14"/>
        <color rgb="FF3333FF"/>
        <rFont val="Opel Sans Condensed"/>
        <family val="2"/>
        <charset val="161"/>
      </rPr>
      <t>Αισθητήρα βροχής (CE1), Hλεκτροχρωματικό εσωτερικό καθρέπτη (DD8) &amp; Αυτόματο φωτισμό με αναγνώριση τούνελ (TTW)</t>
    </r>
  </si>
  <si>
    <r>
      <t xml:space="preserve">Συναγερμός (εργοστασιακός), με </t>
    </r>
    <r>
      <rPr>
        <sz val="14"/>
        <color rgb="FF3333FF"/>
        <rFont val="Opel Sans Condensed"/>
        <family val="2"/>
        <charset val="161"/>
      </rPr>
      <t xml:space="preserve">Αισθητήρα παραβίασης &amp; κλίσης αμαξώματος (UTU/UTV) </t>
    </r>
  </si>
  <si>
    <r>
      <t xml:space="preserve">Light Pack, με </t>
    </r>
    <r>
      <rPr>
        <sz val="14"/>
        <color rgb="FF3333FF"/>
        <rFont val="Opel Sans Condensed"/>
        <family val="2"/>
        <charset val="161"/>
      </rPr>
      <t>Σκιάδια με φωτιζόμενους καθρέπτες (D6I) / Φώτα ανάγνωσης, εμπρός/πίσω (C93/TR0)</t>
    </r>
  </si>
  <si>
    <r>
      <t xml:space="preserve">Elegance Pack, με </t>
    </r>
    <r>
      <rPr>
        <sz val="14"/>
        <color rgb="FF3333FF"/>
        <rFont val="Opel Sans Condensed"/>
        <family val="2"/>
        <charset val="161"/>
      </rPr>
      <t>Κεντρικό υποβραχιόνιο, εμπρός (DBU) / Δερμάτινο τιμόνι (N34)</t>
    </r>
  </si>
  <si>
    <r>
      <t xml:space="preserve">Versatility Pack, με </t>
    </r>
    <r>
      <rPr>
        <sz val="14"/>
        <color rgb="FF3333FF"/>
        <rFont val="Opel Sans Condensed"/>
        <family val="2"/>
        <charset val="161"/>
      </rPr>
      <t xml:space="preserve">Αναδιπλούμενη πλάτη πίσω καθισμάτων 40/20/40 (ARJ) / Υποβραχιόνιο πίσω (DA5). </t>
    </r>
    <r>
      <rPr>
        <b/>
        <sz val="14"/>
        <color rgb="FFFF0000"/>
        <rFont val="Opel Sans Condensed"/>
        <family val="2"/>
        <charset val="161"/>
      </rPr>
      <t xml:space="preserve">Std με τη δερμάτινη ταπετσαρία TAPQ </t>
    </r>
  </si>
  <si>
    <r>
      <t xml:space="preserve">Προτεινόμενη Λιανική Τιμή
</t>
    </r>
    <r>
      <rPr>
        <b/>
        <sz val="16"/>
        <color rgb="FFFF0000"/>
        <rFont val="Opel Sans Condensed"/>
        <family val="2"/>
        <charset val="161"/>
      </rPr>
      <t>ΜΕ</t>
    </r>
    <r>
      <rPr>
        <b/>
        <sz val="16"/>
        <rFont val="Opel Sans Condensed"/>
        <family val="2"/>
      </rPr>
      <t xml:space="preserve"> Φόρους</t>
    </r>
  </si>
  <si>
    <r>
      <t xml:space="preserve">Προτεινόμενη Λιανική Τιμή
</t>
    </r>
    <r>
      <rPr>
        <b/>
        <sz val="16"/>
        <color rgb="FFFF0000"/>
        <rFont val="Opel Sans Condensed"/>
        <family val="2"/>
        <charset val="161"/>
      </rPr>
      <t xml:space="preserve">ΧΩΡΙΣ </t>
    </r>
    <r>
      <rPr>
        <b/>
        <sz val="16"/>
        <color rgb="FF0070C0"/>
        <rFont val="Opel Sans Condensed"/>
        <family val="2"/>
      </rPr>
      <t>Φόρους</t>
    </r>
  </si>
  <si>
    <r>
      <t>Εκπομπές CO</t>
    </r>
    <r>
      <rPr>
        <b/>
        <vertAlign val="subscript"/>
        <sz val="16"/>
        <color theme="1"/>
        <rFont val="Opel Sans Condensed"/>
        <family val="2"/>
        <charset val="161"/>
      </rPr>
      <t>2</t>
    </r>
  </si>
  <si>
    <t>Μετρήσεις WLTP
 Μικτού κύκλου</t>
  </si>
  <si>
    <t>Κατανάλωση καυσίμου 
σε lt/100km</t>
  </si>
  <si>
    <t xml:space="preserve">Κατανάλωση καυσίμου 
σε lt/100km </t>
  </si>
  <si>
    <r>
      <t xml:space="preserve">Αποδοτικότητα Καυσίμου Ελαστικού </t>
    </r>
    <r>
      <rPr>
        <vertAlign val="superscript"/>
        <sz val="16"/>
        <color rgb="FF000000"/>
        <rFont val="Opel Sans Condensed"/>
        <family val="2"/>
        <charset val="161"/>
      </rPr>
      <t>1,2</t>
    </r>
  </si>
  <si>
    <r>
      <t xml:space="preserve">Πρόσφυση Ελαστικού σε βρεγμένο οδόστρωμα </t>
    </r>
    <r>
      <rPr>
        <vertAlign val="superscript"/>
        <sz val="16"/>
        <color rgb="FF000000"/>
        <rFont val="Opel Sans Condensed"/>
        <family val="2"/>
        <charset val="161"/>
      </rPr>
      <t>1,2</t>
    </r>
  </si>
  <si>
    <r>
      <t xml:space="preserve">Εξωτερικός Θόρυβος Κύλησης Ελαστικού </t>
    </r>
    <r>
      <rPr>
        <vertAlign val="superscript"/>
        <sz val="16"/>
        <color rgb="FF000000"/>
        <rFont val="Opel Sans Condensed"/>
        <family val="2"/>
        <charset val="161"/>
      </rPr>
      <t>1,2</t>
    </r>
  </si>
  <si>
    <t>Κεντρικό κλείδωμα, με ένα αναδιπλούμενο κλειδί</t>
  </si>
  <si>
    <t>GS Line</t>
  </si>
  <si>
    <t>IOR</t>
  </si>
  <si>
    <t>Υπενθύμιση ζώνης ασφαλείας εμπρός &amp; πίσω καθισμάτων. Προεντατήρες στις πίσω εξωτερικές ζώνες ασφαλείας</t>
  </si>
  <si>
    <t>Πακέτα</t>
  </si>
  <si>
    <t>OIJ</t>
  </si>
  <si>
    <t>s (OIJ pack)</t>
  </si>
  <si>
    <t>TAQL</t>
  </si>
  <si>
    <t>TAP4</t>
  </si>
  <si>
    <r>
      <t xml:space="preserve">Δερμάτινη ταπετσαρία Siena II/Jet Black, με </t>
    </r>
    <r>
      <rPr>
        <sz val="14"/>
        <color rgb="FF3333FF"/>
        <rFont val="Opel Sans Condensed"/>
        <family val="2"/>
        <charset val="161"/>
      </rPr>
      <t>Sport καθίσματα (AE4) / Εργονομικά καθίσματα οδηγού - συνοδηγού (SRY) / Winter Pack 2 (2EC)</t>
    </r>
  </si>
  <si>
    <t>TAVV</t>
  </si>
  <si>
    <t>s (OIN pack)</t>
  </si>
  <si>
    <t>MJB</t>
  </si>
  <si>
    <t>Περίγραμμα επάνω τμήματος πλευρικών παραθύρων σε high gloss black</t>
  </si>
  <si>
    <t>Qo3</t>
  </si>
  <si>
    <t>Ζάντες αλουμινίου 16" πολλαπλών ακτίνων, ελαστικά 205/55 R16 (RLK)</t>
  </si>
  <si>
    <t>Ζάντες αλουμινίου 16" 5-διπλών ακτίνων, ελαστικά 205/55 R16 (RLK)</t>
  </si>
  <si>
    <t>s (OID pack)</t>
  </si>
  <si>
    <t>Προβολείς LED</t>
  </si>
  <si>
    <t>s/s</t>
  </si>
  <si>
    <t>-/-</t>
  </si>
  <si>
    <t>OIN</t>
  </si>
  <si>
    <t>OID</t>
  </si>
  <si>
    <t>Εκδόσεις/Κινητήρες Νέου Opel Astra 5θυρου</t>
  </si>
  <si>
    <t>Edition</t>
  </si>
  <si>
    <t>Elegance</t>
  </si>
  <si>
    <t>1.2lt S/S, 145hp</t>
  </si>
  <si>
    <r>
      <t>1.5lt Diesel S/S, 105hp</t>
    </r>
    <r>
      <rPr>
        <sz val="13"/>
        <rFont val="Opel Sans Condensed"/>
        <family val="2"/>
        <charset val="161"/>
      </rPr>
      <t/>
    </r>
  </si>
  <si>
    <r>
      <t>1.5lt Diesel S/S, 122hp</t>
    </r>
    <r>
      <rPr>
        <sz val="13"/>
        <rFont val="Opel Sans Condensed"/>
        <family val="2"/>
        <charset val="161"/>
      </rPr>
      <t/>
    </r>
  </si>
  <si>
    <t>AT9</t>
  </si>
  <si>
    <t>0BD68 ES62</t>
  </si>
  <si>
    <t>0BE68 ES61</t>
  </si>
  <si>
    <t>0BF68 ES61</t>
  </si>
  <si>
    <t>Μεταλλικά χρώματα (GAN, GB9, GR5, G1R, G4B)</t>
  </si>
  <si>
    <t>Boutique χρώματα (GWD)</t>
  </si>
  <si>
    <r>
      <t>Black Pack</t>
    </r>
    <r>
      <rPr>
        <b/>
        <sz val="14"/>
        <color theme="1"/>
        <rFont val="Opel Sans Condensed"/>
        <family val="2"/>
        <charset val="161"/>
      </rPr>
      <t xml:space="preserve"> </t>
    </r>
    <r>
      <rPr>
        <sz val="14"/>
        <color rgb="FF3333FF"/>
        <rFont val="Opel Sans Condensed"/>
        <family val="2"/>
        <charset val="161"/>
      </rPr>
      <t xml:space="preserve">(Μαύρη οροφή, Μαύροι εξωτερικοί καθρέπτες). </t>
    </r>
    <r>
      <rPr>
        <b/>
        <sz val="14"/>
        <color rgb="FFFF0000"/>
        <rFont val="Opel Sans Condensed"/>
        <family val="2"/>
        <charset val="161"/>
      </rPr>
      <t xml:space="preserve">Μόνο με GAZ, GG7, GAN, GR5, G1R &amp; RSE </t>
    </r>
  </si>
  <si>
    <t>SBO</t>
  </si>
  <si>
    <t>IOU</t>
  </si>
  <si>
    <t>OIU</t>
  </si>
  <si>
    <t>OKP</t>
  </si>
  <si>
    <t>Ταπετσαρία, ύφασμα Talino, Jet Black.</t>
  </si>
  <si>
    <t>G1R</t>
  </si>
  <si>
    <t>G4B</t>
  </si>
  <si>
    <t>Navy Blue (Nautic Blue)</t>
  </si>
  <si>
    <t>Hot Red (Peperoncino Red)</t>
  </si>
  <si>
    <t>Ύφασμα/Morrocana 
Εργονομικό κάθισμα οδηγού</t>
  </si>
  <si>
    <t>Ύφασμα
Εργονομικό κάθισμα οδηγού</t>
  </si>
  <si>
    <t>UVB</t>
  </si>
  <si>
    <r>
      <t xml:space="preserve">Ψηφιακή κάμερα οπισθοπορείας. </t>
    </r>
    <r>
      <rPr>
        <b/>
        <sz val="14"/>
        <color rgb="FFFF0000"/>
        <rFont val="Opel Sans Condensed"/>
        <family val="2"/>
        <charset val="161"/>
      </rPr>
      <t>Μόνο με UD5 &amp; iOU</t>
    </r>
  </si>
  <si>
    <t>Ψηφιακή κάμερα οπισθοπορείας. Μόνο με UD5 &amp; iOU</t>
  </si>
  <si>
    <t xml:space="preserve">Προηγμένο σύστημα υποβοήθησης παρκαρίσματος (Advanced Park Pilot), με Προειδοποίηση τυφλού σημείου (UDQ) &amp; Κάμερα οπισθοπορείας (UVC) </t>
  </si>
  <si>
    <t>Ταπετσαρία, ύφασμα Formula, Jet Black</t>
  </si>
  <si>
    <t>Δερμάτινη ταπετσαρία Siena II/Jet Black</t>
  </si>
  <si>
    <t>Multimedia Navi PRO</t>
  </si>
  <si>
    <t>Driver &amp; Codriver AGR Pack</t>
  </si>
  <si>
    <t>Navi Pack 3</t>
  </si>
  <si>
    <t>OIG</t>
  </si>
  <si>
    <t>Matrix Pack</t>
  </si>
  <si>
    <t>0BD68 HO62 / HV62</t>
  </si>
  <si>
    <t>0BE68 HP61 / HW61</t>
  </si>
  <si>
    <t>0BF68 HP61 / HW61</t>
  </si>
  <si>
    <t>0BE68 HA91 / HB91</t>
  </si>
  <si>
    <r>
      <t xml:space="preserve">Ταπετσαρία, ύφασμα/Morrocana Athena/Jet Black, με </t>
    </r>
    <r>
      <rPr>
        <sz val="14"/>
        <color rgb="FF3333FF"/>
        <rFont val="Opel Sans Condensed"/>
        <family val="2"/>
        <charset val="161"/>
      </rPr>
      <t xml:space="preserve">Πακέτο άνεσης καθισμάτων οδηγού (SR1) </t>
    </r>
  </si>
  <si>
    <t>SRΥ</t>
  </si>
  <si>
    <t>s (TAPQ)</t>
  </si>
  <si>
    <t>s (TAP4)</t>
  </si>
  <si>
    <t>s (TAQF)</t>
  </si>
  <si>
    <t>Ζάντες αλουμινίου 17", 5-διπλών ακτίνων, ελαστικά 225/45 R17 (Q6F)</t>
  </si>
  <si>
    <t xml:space="preserve">Ζάντες αλουμινίου 17", 10-ακτίνων, ελαστικά 225 / 45 R17 (Q6F) </t>
  </si>
  <si>
    <t xml:space="preserve">Ζάντες αλουμινίου 17", πολλαπλών ακτίνων,  ελαστικά 225 / 45 R17 (Q6F) </t>
  </si>
  <si>
    <t xml:space="preserve">Ζάντες αλουμινίου 17", 5-διπλών ακτίνων, Μαύρες, ελαστικά 225 / 45 R17 (Q6F) </t>
  </si>
  <si>
    <r>
      <t xml:space="preserve">Προηγμένο σύστημα υποβοήθησης παρκαρίσματος (Advanced Park Pilot), με </t>
    </r>
    <r>
      <rPr>
        <sz val="14"/>
        <color rgb="FF3333FF"/>
        <rFont val="Opel Sans Condensed"/>
        <family val="2"/>
        <charset val="161"/>
      </rPr>
      <t xml:space="preserve">Προειδοποίηση τυφλού σημείου (UDQ), Αναδιπλούμενους καθρέπτες (DWF) &amp; Κάμερα οπισθοπορείας (UVC) ή Ψηφιακή κάμερα οπισθοπορείας (UVB) με Navi Pro (iOU) </t>
    </r>
  </si>
  <si>
    <t>-/s</t>
  </si>
  <si>
    <r>
      <t xml:space="preserve">Multimedia, </t>
    </r>
    <r>
      <rPr>
        <sz val="14"/>
        <color rgb="FF3333FF"/>
        <rFont val="Opel Sans Condensed"/>
        <family val="2"/>
        <charset val="161"/>
      </rPr>
      <t>BT</t>
    </r>
    <r>
      <rPr>
        <sz val="14"/>
        <color rgb="FF3333FF"/>
        <rFont val="Opel Sans Condensed"/>
        <family val="2"/>
        <charset val="161"/>
      </rPr>
      <t>, Radio, με οθόνη αφής 7", 6 ηχεία (UZ6) / Οθόνη πληροφόρησης οδηγού 3.5" (UDC) / Κεραία οροφής (U91) / Θύρα USB (MCY)</t>
    </r>
  </si>
  <si>
    <t>Navi R 4.0 IntelliLink</t>
  </si>
  <si>
    <t>Navi Pack 1 (Astra/Edition)</t>
  </si>
  <si>
    <r>
      <t xml:space="preserve">Ηλεκτρονικό πρόγραμμα ευστάθειας (ESP) με </t>
    </r>
    <r>
      <rPr>
        <sz val="14"/>
        <color rgb="FF3333FF"/>
        <rFont val="Opel Sans Condensed"/>
        <family val="2"/>
        <charset val="161"/>
      </rPr>
      <t>ABS &amp; Σύστημα υποβοήθησης εκκίνησης σε ανηφόρα (Hill Start Assist)</t>
    </r>
  </si>
  <si>
    <t>Τιμοκατάλογος</t>
  </si>
  <si>
    <t>Νέο Opel Astra 5θυρο</t>
  </si>
  <si>
    <t>MY'20</t>
  </si>
  <si>
    <r>
      <t xml:space="preserve">Ταπετσαρία, ύφασμα Formula, Jet Black, με </t>
    </r>
    <r>
      <rPr>
        <sz val="14"/>
        <color rgb="FF3333FF"/>
        <rFont val="Opel Sans Condensed"/>
        <family val="2"/>
        <charset val="161"/>
      </rPr>
      <t xml:space="preserve">Sport καθίσματα (AE4) / Πακέτο άνεσης καθισμάτων οδηγού (SR1) / Θήκες στις πλάτες των εμπρός καθισμάτων  (EA1 &amp; EA2) </t>
    </r>
  </si>
  <si>
    <r>
      <t xml:space="preserve">Ταπετσαρία, ύφασμα Formula, Jet Black, με </t>
    </r>
    <r>
      <rPr>
        <sz val="14"/>
        <color rgb="FF3333FF"/>
        <rFont val="Opel Sans Condensed"/>
        <family val="2"/>
        <charset val="161"/>
      </rPr>
      <t xml:space="preserve">Sport καθίσματα (AE4) / Πακέτο άνεσης καθισμάτων οδηγού (SR1) </t>
    </r>
  </si>
  <si>
    <r>
      <t xml:space="preserve">Πακέτο Υποβοήθησης οδηγού, Opel Eye, με </t>
    </r>
    <r>
      <rPr>
        <b/>
        <sz val="14"/>
        <color rgb="FF3333FF"/>
        <rFont val="Opel Sans Condensed"/>
        <family val="2"/>
        <charset val="161"/>
      </rPr>
      <t xml:space="preserve"> </t>
    </r>
    <r>
      <rPr>
        <sz val="14"/>
        <color rgb="FF3333FF"/>
        <rFont val="Opel Sans Condensed"/>
        <family val="2"/>
        <charset val="161"/>
      </rPr>
      <t xml:space="preserve">Ένδειξη απόστασης προπορευόμενου οχήματος (UE4) / Προειδοποίηση εμπρόσθιας σύγκρουσης (UEU) / Αναγνώριση επικείμενης σύγκρουσης με λειτουργία περιορισμού σύγκρουσης χαμηλής ταχύτητας (UHY) / Υποβοήθηση επαναφοράς &amp; διατήρησης στη λωρίδα κυκλοφορίας (UHX) </t>
    </r>
  </si>
  <si>
    <r>
      <t xml:space="preserve">Enjoy Plus Pack, με </t>
    </r>
    <r>
      <rPr>
        <sz val="14"/>
        <color rgb="FF3333FF"/>
        <rFont val="Opel Sans Condensed"/>
        <family val="2"/>
        <charset val="161"/>
      </rPr>
      <t>Ζάντες αλουμινίου 16" (RT0), Αισθητήρες παρκαρίσματος πίσω (UD7) / Elegance Pack (ZL3), Sight &amp; Light Pack (TSQ), Light Pack (TSP)</t>
    </r>
  </si>
  <si>
    <r>
      <t xml:space="preserve">Driver &amp; Codriver AGR Pack, με </t>
    </r>
    <r>
      <rPr>
        <sz val="14"/>
        <color rgb="FF3333FF"/>
        <rFont val="Opel Sans Condensed"/>
        <family val="2"/>
        <charset val="161"/>
      </rPr>
      <t>Εργονομικά καθίσματα οδηγού - συνοδηγού</t>
    </r>
    <r>
      <rPr>
        <sz val="14"/>
        <color theme="1"/>
        <rFont val="Opel Sans Condensed"/>
        <family val="2"/>
        <charset val="161"/>
      </rPr>
      <t xml:space="preserve"> </t>
    </r>
    <r>
      <rPr>
        <sz val="14"/>
        <color rgb="FF3333FF"/>
        <rFont val="Opel Sans Condensed"/>
        <family val="2"/>
        <charset val="161"/>
      </rPr>
      <t>(SRY), Versatility pack (WPG), Αναδιπλούμενοι καθρέπτες (DWF)</t>
    </r>
  </si>
  <si>
    <r>
      <t xml:space="preserve">Matrix Pack, με </t>
    </r>
    <r>
      <rPr>
        <sz val="14"/>
        <color rgb="FF3333FF"/>
        <rFont val="Opel Sans Condensed"/>
        <family val="2"/>
        <charset val="161"/>
      </rPr>
      <t xml:space="preserve">AFL Led Matrix (UVG), Πίσω φώτα LED (UGE), Κάμερα οπισθοπορείας (UVC) </t>
    </r>
    <r>
      <rPr>
        <b/>
        <sz val="14"/>
        <color rgb="FFFF0000"/>
        <rFont val="Opel Sans Condensed"/>
        <family val="2"/>
        <charset val="161"/>
      </rPr>
      <t>με IOB</t>
    </r>
    <r>
      <rPr>
        <sz val="14"/>
        <color rgb="FF3333FF"/>
        <rFont val="Opel Sans Condensed"/>
        <family val="2"/>
        <charset val="161"/>
      </rPr>
      <t xml:space="preserve"> ή Ψηφιακή κάμερα οπισθοπορείας (UVB) </t>
    </r>
    <r>
      <rPr>
        <b/>
        <sz val="14"/>
        <color rgb="FFFF0000"/>
        <rFont val="Opel Sans Condensed"/>
        <family val="2"/>
        <charset val="161"/>
      </rPr>
      <t>με IOU</t>
    </r>
  </si>
  <si>
    <r>
      <t>Multimedia Navi PRO</t>
    </r>
    <r>
      <rPr>
        <b/>
        <sz val="14"/>
        <color theme="1"/>
        <rFont val="Opel Sans Condensed"/>
        <family val="2"/>
        <charset val="161"/>
      </rPr>
      <t xml:space="preserve">, </t>
    </r>
    <r>
      <rPr>
        <sz val="14"/>
        <color rgb="FF3333FF"/>
        <rFont val="Opel Sans Condensed"/>
        <family val="2"/>
        <charset val="161"/>
      </rPr>
      <t>BT</t>
    </r>
    <r>
      <rPr>
        <vertAlign val="superscript"/>
        <sz val="14"/>
        <color rgb="FF3333FF"/>
        <rFont val="Opel Sans Condensed"/>
        <family val="2"/>
        <charset val="161"/>
      </rPr>
      <t>1</t>
    </r>
    <r>
      <rPr>
        <sz val="14"/>
        <color rgb="FF3333FF"/>
        <rFont val="Opel Sans Condensed"/>
        <family val="2"/>
        <charset val="161"/>
      </rPr>
      <t xml:space="preserve">, Radio, με οθόνη αφής 8", 6 ηχεία (UZ6) / Κεραία τύπου "πτερύγιο καρχαρία" (US3) / Θύρα USB (MCR) / Digital Audio system (U2Q). </t>
    </r>
    <r>
      <rPr>
        <b/>
        <u/>
        <sz val="14"/>
        <color rgb="FFFF0000"/>
        <rFont val="Opel Sans Condensed"/>
        <family val="2"/>
        <charset val="161"/>
      </rPr>
      <t>Πρέπει υποχρεωτικά να ορίζεται το UFQ ή το UVB</t>
    </r>
  </si>
  <si>
    <r>
      <t xml:space="preserve">Κεντρικό υποβραχιόνιο, εμπρός. </t>
    </r>
    <r>
      <rPr>
        <b/>
        <sz val="14"/>
        <color rgb="FFFF0000"/>
        <rFont val="Opel Sans Condensed"/>
        <family val="2"/>
        <charset val="161"/>
      </rPr>
      <t>Elegance: std ηλεκτρικό χειρόφρενο (J71)</t>
    </r>
  </si>
  <si>
    <r>
      <t xml:space="preserve">Navi Pack 3, με </t>
    </r>
    <r>
      <rPr>
        <sz val="14"/>
        <color rgb="FF3333FF"/>
        <rFont val="Opel Sans Condensed"/>
        <family val="2"/>
        <charset val="161"/>
      </rPr>
      <t xml:space="preserve">Multimedia Navi PRO (IOU), Επαγωγική φόρτιση κινητού (K4C), Digital κάμερα οπισθοπορείας (UVB), Προηγμένο σύστημα υποβοήθησης παρκαρίσματος (UFQ). </t>
    </r>
    <r>
      <rPr>
        <b/>
        <sz val="14"/>
        <color rgb="FFFF0000"/>
        <rFont val="Opel Sans Condensed"/>
        <family val="2"/>
        <charset val="161"/>
      </rPr>
      <t>Μόνο με USS</t>
    </r>
  </si>
  <si>
    <t xml:space="preserve">  - = δεν διατίθεται           s= standard    o=επιλογή χωρίς χρέωση           €=επιλογή με χρέωση (ενδεικτική λιανική τιμή)         s (xxxx)=standard μέσω πακέτου</t>
  </si>
  <si>
    <r>
      <rPr>
        <b/>
        <sz val="14"/>
        <color theme="1"/>
        <rFont val="Opel Sans Condensed"/>
        <family val="2"/>
        <charset val="161"/>
      </rPr>
      <t xml:space="preserve">Εργονομικά καθίσματα οδηγού / συνοδηγού, με </t>
    </r>
    <r>
      <rPr>
        <sz val="14"/>
        <color rgb="FF3333FF"/>
        <rFont val="Opel Sans Condensed"/>
        <family val="2"/>
        <charset val="161"/>
      </rPr>
      <t xml:space="preserve">Κάθισμα οδηγού AGR ηλεκτρικά ρυθμιζόμενo 18 κατευθύνσεων (AG1) /Μηχανική ρύθμιση καθίσματος συνοδηγού 8 κατευθύνσεων (A53) / Μηχανική ρύθμιση μήκους βάσης καθισμάτων οδηγού/συνοδηγού (AHC/AHF) / Ηλεκτροπνευματική ρύθμιση στήριξης μέσης 4/4 κατευθύνσεων καθισμάτων οδηγού/συνοδηγού (AVK/AVU) / Versatility pack (WPG). </t>
    </r>
    <r>
      <rPr>
        <b/>
        <sz val="14"/>
        <color rgb="FFFF0000"/>
        <rFont val="Opel Sans Condensed"/>
        <family val="2"/>
        <charset val="161"/>
      </rPr>
      <t>Elegance &amp; GS Line: Std με δερμάτινες ταπετσαρίες TAPQ &amp; TAP4</t>
    </r>
  </si>
  <si>
    <t>Άνεση &amp; Λειτουργικότητα</t>
  </si>
  <si>
    <t>11.05</t>
  </si>
  <si>
    <t>205/55 R16</t>
  </si>
  <si>
    <t xml:space="preserve">225/45 R17 </t>
  </si>
  <si>
    <t>C-A</t>
  </si>
  <si>
    <t>2042 / 1871</t>
  </si>
  <si>
    <t>1544/1558</t>
  </si>
  <si>
    <t>EURO 6d</t>
  </si>
  <si>
    <t>10,0:1</t>
  </si>
  <si>
    <t>75,0 / 90,5</t>
  </si>
  <si>
    <t>96 (130) / 5.500</t>
  </si>
  <si>
    <t xml:space="preserve">107 (145) / 5.500 </t>
  </si>
  <si>
    <t>225 / 2.000 - 3.500</t>
  </si>
  <si>
    <t>6-τάχυτο μηχανικό κιβώτιο</t>
  </si>
  <si>
    <t>Αυτόματο κιβώτιο</t>
  </si>
  <si>
    <t>96 (130)</t>
  </si>
  <si>
    <t>1.2 Direct Injection Turbo Petrol</t>
  </si>
  <si>
    <t>107 (145)</t>
  </si>
  <si>
    <t>5,3 / 5,2</t>
  </si>
  <si>
    <t>3,9 /3,8</t>
  </si>
  <si>
    <t>4,4 / 4,3</t>
  </si>
  <si>
    <t>101 / 99</t>
  </si>
  <si>
    <t>5,5 - 5,2</t>
  </si>
  <si>
    <t>125 - 119</t>
  </si>
  <si>
    <t>126 - 119</t>
  </si>
  <si>
    <t>1.5 Diesel</t>
  </si>
  <si>
    <t>AT-9</t>
  </si>
  <si>
    <t>EURO 6d-Temp</t>
  </si>
  <si>
    <t>84,0 / 90,0</t>
  </si>
  <si>
    <t>77 (105) / 3.250</t>
  </si>
  <si>
    <t>90 (122) / 3.500</t>
  </si>
  <si>
    <t>260 / 1.500 - 2.500</t>
  </si>
  <si>
    <t>300 / 1.750 - 2.500</t>
  </si>
  <si>
    <t>285 / 1.500 - 2.750</t>
  </si>
  <si>
    <t>15,5:1</t>
  </si>
  <si>
    <t>90 (122)</t>
  </si>
  <si>
    <t>4,2 / 3,9</t>
  </si>
  <si>
    <t>4,3 / 4,1</t>
  </si>
  <si>
    <t>3,2 / 3,1</t>
  </si>
  <si>
    <t>3,3 / 3,1</t>
  </si>
  <si>
    <t>3,6 / 3,4</t>
  </si>
  <si>
    <t>3,6 / 3,5</t>
  </si>
  <si>
    <t>94 / 90</t>
  </si>
  <si>
    <t>96 / 92</t>
  </si>
  <si>
    <t>4,5 - 4,3</t>
  </si>
  <si>
    <t>4,7 - 4,4</t>
  </si>
  <si>
    <t>119 - 112</t>
  </si>
  <si>
    <t>122 - 115</t>
  </si>
  <si>
    <t>138- 130</t>
  </si>
  <si>
    <t>5,3 - 5,0</t>
  </si>
  <si>
    <t>5,4 / 5,3</t>
  </si>
  <si>
    <t>111 / 109</t>
  </si>
  <si>
    <t>Χωρητικότητα χώρου αποσκευών σε λίτρα (σύμφωνα με μέθοδο μέτρησης ISO 3832 )</t>
  </si>
  <si>
    <t>1.2 Direct Injection Turbo
Petrol</t>
  </si>
  <si>
    <t xml:space="preserve">                  Εξοπλισμός Νέου Opel Astra 5θυρου</t>
  </si>
  <si>
    <t>Ανάλυση τιμών Νέου Opel Astra 5θυρου</t>
  </si>
  <si>
    <t>Ανάλυση Τιμών Προαιρετικού Εξοπλισμού Νέου Opel Astra 5θυρου</t>
  </si>
  <si>
    <t>Συνδυασμοί Εξωτερικών Χρωμάτων &amp; Ταπετσαριών Νέου Opel Astra 5θυρου</t>
  </si>
  <si>
    <t>Τεχνικά Χαρακτηριστικά Νέου Opel Astra 5θυρου</t>
  </si>
  <si>
    <t>Ετικέτες Ελαστικών Νέου Opel Astra 5θυρου</t>
  </si>
  <si>
    <t>1.5 Diesel, AT9</t>
  </si>
  <si>
    <t>0BE68 HO61 / HV61</t>
  </si>
  <si>
    <r>
      <t xml:space="preserve">Navi R 4.0 IntelliLink, </t>
    </r>
    <r>
      <rPr>
        <sz val="14"/>
        <color rgb="FF3333FF"/>
        <rFont val="Opel Sans Condensed"/>
        <family val="2"/>
        <charset val="161"/>
      </rPr>
      <t>BT, Radio, με οθόνη αφής 7", 6 ηχεία (UZ6) / Οθόνη πληροφόρησης οδηγού 3.5" (UDC) / Κεραία οροφής (U91) / Θύρα USB (MCY)</t>
    </r>
  </si>
  <si>
    <r>
      <rPr>
        <b/>
        <sz val="14"/>
        <color theme="1"/>
        <rFont val="Opel Sans Condensed"/>
        <family val="2"/>
        <charset val="161"/>
      </rPr>
      <t>Πακέτο άνεσης καθισμάτων οδηγού, με</t>
    </r>
    <r>
      <rPr>
        <sz val="14"/>
        <color rgb="FF3333FF"/>
        <rFont val="Opel Sans Condensed"/>
        <family val="2"/>
        <charset val="161"/>
      </rPr>
      <t xml:space="preserve"> Μηχανική ρύθμιση καθίσματος οδηγού/συνοδηγού 8/6 κατευθύνσεων (AH4/AG6) (Elegance) ή 8/4 κατευθύνσεων (AH4/AG5) (GS-Line &amp; Edition) / Μηχανική ρύθμιση μήκους βάσης καθίσματος οδηγού (AHC) / Ηλεκτροπνευματική ρύθμιση στήριξης μέσης 4 κατευθύνσεων καθίσματος οδηγού (AVK). </t>
    </r>
    <r>
      <rPr>
        <b/>
        <sz val="14"/>
        <color rgb="FFFF0000"/>
        <rFont val="Opel Sans Condensed"/>
        <family val="2"/>
        <charset val="161"/>
      </rPr>
      <t>Edition: std με TAQF</t>
    </r>
  </si>
  <si>
    <t>Dynamic Plus Pack</t>
  </si>
  <si>
    <t>Αισθητήρες παρκαρίσματος, εμπρός / πίσω (Edition)</t>
  </si>
  <si>
    <t>Αισθητήρες παρκαρίσματος, εμπρός / πίσω</t>
  </si>
  <si>
    <t>Ηλεκτρικοί/Θερμαινόμενοι εξωτερικοί καθρέπτες στο χρώμα αμαξώματος</t>
  </si>
  <si>
    <r>
      <t xml:space="preserve">Navi Pack 1, με </t>
    </r>
    <r>
      <rPr>
        <sz val="14"/>
        <color rgb="FF3333FF"/>
        <rFont val="Opel Sans Condensed"/>
        <family val="2"/>
        <charset val="161"/>
      </rPr>
      <t xml:space="preserve">Multimedia Navi (iOB), Κάμερα οπισθοπορείας (UVC), Προβολείς ομίχλης (T3U). </t>
    </r>
    <r>
      <rPr>
        <b/>
        <sz val="14"/>
        <color rgb="FFFF0000"/>
        <rFont val="Opel Sans Condensed"/>
        <family val="2"/>
        <charset val="161"/>
      </rPr>
      <t>Μόνο με UD5</t>
    </r>
  </si>
  <si>
    <t>UVG</t>
  </si>
  <si>
    <t>GNG</t>
  </si>
  <si>
    <t>AFL LED matrix</t>
  </si>
  <si>
    <t>Πλαίσιο Dyanmic, με Wattslink</t>
  </si>
  <si>
    <r>
      <t xml:space="preserve">Dynamic Plus Pack, με </t>
    </r>
    <r>
      <rPr>
        <sz val="14"/>
        <color rgb="FF3333FF"/>
        <rFont val="Opel Sans Condensed"/>
        <family val="2"/>
        <charset val="161"/>
      </rPr>
      <t xml:space="preserve">Φιμέ πίσω &amp; πλαϊνά κρύσταλλα (AKO), Περίγραμμα επάνω τμήματος πλευρικών παραθύρων σε high gloss black (WJU) / Αισθητήρες παρκαρίσματος εμπρός/πίσω (UD5), ECC (CJ2). </t>
    </r>
    <r>
      <rPr>
        <b/>
        <sz val="14"/>
        <color rgb="FF00B050"/>
        <rFont val="Opel Sans Condensed"/>
        <family val="2"/>
        <charset val="161"/>
      </rPr>
      <t/>
    </r>
  </si>
  <si>
    <t>Ημερομηνία Έκδοσης: 03/12/19</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</si>
</sst>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2]\ #,##0"/>
    <numFmt numFmtId="170" formatCode="&quot;R$&quot;\ #,##0_);[Red]\(&quot;R$&quot;\ #,##0\)"/>
    <numFmt numFmtId="171" formatCode="&quot;R$&quot;\ #,##0.00_);[Red]\(&quot;R$&quot;\ #,##0.00\)"/>
    <numFmt numFmtId="172" formatCode="#,##0\ [$€-408]"/>
    <numFmt numFmtId="173" formatCode="[$€-2]\ #,##0;[Red]\-[$€-2]\ #,##0"/>
    <numFmt numFmtId="174" formatCode="#,##0\ [$€-1]"/>
    <numFmt numFmtId="175" formatCode="00"/>
    <numFmt numFmtId="176" formatCode="0.0"/>
    <numFmt numFmtId="177" formatCode="[$-408]d\ mmmm\ yyyy;@"/>
  </numFmts>
  <fonts count="101">
    <font>
      <sz val="10"/>
      <name val="Verdana"/>
    </font>
    <font>
      <sz val="11"/>
      <color theme="1"/>
      <name val="Calibri"/>
      <family val="2"/>
      <charset val="161"/>
      <scheme val="minor"/>
    </font>
    <font>
      <sz val="11"/>
      <color theme="1"/>
      <name val="Calibri"/>
      <family val="2"/>
      <charset val="161"/>
      <scheme val="minor"/>
    </font>
    <font>
      <b/>
      <sz val="10"/>
      <name val="Verdana"/>
      <family val="2"/>
    </font>
    <font>
      <sz val="10"/>
      <name val="Verdana"/>
      <family val="2"/>
    </font>
    <font>
      <sz val="8"/>
      <name val="Opel Sans Bold"/>
    </font>
    <font>
      <sz val="10"/>
      <name val="Opel Sans"/>
      <family val="2"/>
    </font>
    <font>
      <sz val="10"/>
      <name val="Arial"/>
      <family val="2"/>
    </font>
    <font>
      <sz val="11"/>
      <name val="돋움"/>
      <family val="3"/>
    </font>
    <font>
      <sz val="10"/>
      <name val="Arial"/>
      <family val="2"/>
      <charset val="161"/>
    </font>
    <font>
      <i/>
      <sz val="10"/>
      <name val="Helv"/>
    </font>
    <font>
      <sz val="10"/>
      <name val="MS Sans Serif"/>
      <family val="2"/>
      <charset val="161"/>
    </font>
    <font>
      <sz val="10"/>
      <name val="Arial"/>
      <family val="2"/>
    </font>
    <font>
      <sz val="10"/>
      <name val="MS Sans Serif"/>
      <family val="2"/>
    </font>
    <font>
      <sz val="10"/>
      <name val="Helv"/>
    </font>
    <font>
      <sz val="10"/>
      <color theme="1"/>
      <name val="Opel Sans"/>
      <family val="2"/>
    </font>
    <font>
      <sz val="10"/>
      <name val="Verdana"/>
      <family val="2"/>
      <charset val="161"/>
    </font>
    <font>
      <sz val="10"/>
      <name val="Opel Sans Condensed"/>
      <family val="2"/>
      <charset val="161"/>
    </font>
    <font>
      <sz val="12"/>
      <name val="Opel Sans Condensed"/>
      <family val="2"/>
      <charset val="161"/>
    </font>
    <font>
      <sz val="11"/>
      <color theme="1"/>
      <name val="Opel Sans Condensed"/>
      <family val="2"/>
      <charset val="161"/>
    </font>
    <font>
      <b/>
      <sz val="25"/>
      <color theme="1"/>
      <name val="Opel Sans Condensed"/>
      <family val="2"/>
    </font>
    <font>
      <sz val="13"/>
      <name val="Opel Sans Condensed"/>
      <family val="2"/>
      <charset val="161"/>
    </font>
    <font>
      <sz val="25"/>
      <color indexed="12"/>
      <name val="Opel Sans Condensed"/>
      <family val="2"/>
    </font>
    <font>
      <sz val="22"/>
      <color theme="1"/>
      <name val="Opel Sans Condensed"/>
      <family val="2"/>
      <charset val="161"/>
    </font>
    <font>
      <sz val="25"/>
      <color theme="2" tint="-0.499984740745262"/>
      <name val="Opel Sans Condensed"/>
      <family val="2"/>
    </font>
    <font>
      <sz val="20"/>
      <color indexed="12"/>
      <name val="Opel Sans Condensed"/>
      <family val="2"/>
    </font>
    <font>
      <b/>
      <sz val="18"/>
      <color theme="1"/>
      <name val="Opel Sans Condensed"/>
      <family val="2"/>
    </font>
    <font>
      <b/>
      <sz val="18"/>
      <color theme="1"/>
      <name val="Opel Sans Condensed"/>
      <family val="2"/>
      <charset val="161"/>
    </font>
    <font>
      <sz val="18"/>
      <color theme="1"/>
      <name val="Opel Sans Condensed"/>
      <family val="2"/>
      <charset val="161"/>
    </font>
    <font>
      <b/>
      <sz val="12"/>
      <name val="Opel Sans Condensed"/>
      <family val="2"/>
    </font>
    <font>
      <sz val="12"/>
      <name val="Verdana"/>
      <family val="2"/>
      <charset val="161"/>
    </font>
    <font>
      <b/>
      <sz val="16"/>
      <color theme="1"/>
      <name val="Opel Sans Condensed"/>
      <family val="2"/>
      <charset val="161"/>
    </font>
    <font>
      <sz val="12"/>
      <color theme="1"/>
      <name val="Opel Sans Condensed"/>
      <family val="2"/>
      <charset val="161"/>
    </font>
    <font>
      <b/>
      <sz val="12"/>
      <color theme="1"/>
      <name val="Opel Sans Condensed"/>
      <family val="2"/>
      <charset val="161"/>
    </font>
    <font>
      <b/>
      <sz val="14"/>
      <color theme="1"/>
      <name val="Opel Sans Condensed"/>
      <family val="2"/>
      <charset val="161"/>
    </font>
    <font>
      <sz val="12"/>
      <color theme="1"/>
      <name val="Opel Sans Condensed"/>
      <family val="2"/>
    </font>
    <font>
      <sz val="14"/>
      <color theme="1"/>
      <name val="Opel Sans Condensed"/>
      <family val="2"/>
      <charset val="161"/>
    </font>
    <font>
      <sz val="14"/>
      <name val="Opel Sans Condensed"/>
      <family val="2"/>
      <charset val="161"/>
    </font>
    <font>
      <b/>
      <sz val="14"/>
      <name val="Opel Sans Condensed"/>
      <family val="2"/>
    </font>
    <font>
      <sz val="12"/>
      <color indexed="12"/>
      <name val="Opel Sans Condensed"/>
      <family val="2"/>
    </font>
    <font>
      <b/>
      <i/>
      <sz val="12"/>
      <name val="Opel Sans Condensed"/>
      <family val="2"/>
    </font>
    <font>
      <b/>
      <i/>
      <sz val="12"/>
      <color theme="2" tint="-0.499984740745262"/>
      <name val="Opel Sans Condensed"/>
      <family val="2"/>
    </font>
    <font>
      <sz val="12"/>
      <color theme="2" tint="-0.499984740745262"/>
      <name val="Opel Sans Condensed"/>
      <family val="2"/>
    </font>
    <font>
      <b/>
      <sz val="14"/>
      <color rgb="FFFF0000"/>
      <name val="Opel Sans Condensed"/>
      <family val="2"/>
      <charset val="161"/>
    </font>
    <font>
      <b/>
      <sz val="14"/>
      <color rgb="FF0070C0"/>
      <name val="Opel Sans Condensed"/>
      <family val="2"/>
    </font>
    <font>
      <b/>
      <sz val="14"/>
      <name val="Opel Sans Condensed"/>
      <family val="2"/>
      <charset val="161"/>
    </font>
    <font>
      <sz val="10"/>
      <color theme="1"/>
      <name val="Opel Sans Condensed"/>
      <family val="2"/>
      <charset val="161"/>
    </font>
    <font>
      <u/>
      <sz val="10"/>
      <color theme="1"/>
      <name val="Opel Sans Condensed"/>
      <family val="2"/>
      <charset val="161"/>
    </font>
    <font>
      <b/>
      <sz val="10"/>
      <color rgb="FFFF0000"/>
      <name val="Opel Sans Condensed"/>
      <family val="2"/>
      <charset val="161"/>
    </font>
    <font>
      <vertAlign val="superscript"/>
      <sz val="14"/>
      <color theme="1"/>
      <name val="Opel Sans Condensed"/>
      <family val="2"/>
      <charset val="161"/>
    </font>
    <font>
      <sz val="22"/>
      <color rgb="FFFF0000"/>
      <name val="Opel Sans Condensed"/>
      <family val="2"/>
      <charset val="161"/>
    </font>
    <font>
      <b/>
      <sz val="16"/>
      <name val="Opel Sans Condensed"/>
      <family val="2"/>
      <charset val="161"/>
    </font>
    <font>
      <sz val="16"/>
      <name val="Opel Sans Condensed"/>
      <family val="2"/>
      <charset val="161"/>
    </font>
    <font>
      <sz val="16"/>
      <color theme="1"/>
      <name val="Opel Sans Condensed"/>
      <family val="2"/>
      <charset val="161"/>
    </font>
    <font>
      <b/>
      <i/>
      <sz val="16"/>
      <color theme="1"/>
      <name val="Opel Sans Condensed"/>
      <family val="2"/>
      <charset val="161"/>
    </font>
    <font>
      <i/>
      <sz val="16"/>
      <name val="Opel Sans Condensed"/>
      <family val="2"/>
      <charset val="161"/>
    </font>
    <font>
      <b/>
      <sz val="16"/>
      <name val="Opel Sans Condensed"/>
      <family val="2"/>
    </font>
    <font>
      <b/>
      <sz val="16"/>
      <color rgb="FF0070C0"/>
      <name val="Opel Sans Condensed"/>
      <family val="2"/>
    </font>
    <font>
      <b/>
      <sz val="16"/>
      <color theme="1"/>
      <name val="Opel Sans Condensed"/>
      <family val="2"/>
    </font>
    <font>
      <sz val="16"/>
      <name val="Opel Sans Condensed"/>
      <family val="2"/>
    </font>
    <font>
      <sz val="16"/>
      <color indexed="8"/>
      <name val="Opel Sans Condensed"/>
      <family val="2"/>
    </font>
    <font>
      <b/>
      <sz val="16"/>
      <color indexed="8"/>
      <name val="Opel Sans Condensed"/>
      <family val="2"/>
    </font>
    <font>
      <sz val="16"/>
      <color indexed="10"/>
      <name val="Opel Sans Condensed"/>
      <family val="2"/>
    </font>
    <font>
      <i/>
      <sz val="16"/>
      <name val="Opel Sans Condensed"/>
      <family val="2"/>
    </font>
    <font>
      <b/>
      <sz val="22"/>
      <color theme="1"/>
      <name val="Opel Sans Condensed"/>
      <family val="2"/>
      <charset val="161"/>
    </font>
    <font>
      <sz val="10"/>
      <color rgb="FFFF0000"/>
      <name val="Opel Sans Condensed"/>
      <family val="2"/>
      <charset val="161"/>
    </font>
    <font>
      <u/>
      <sz val="10"/>
      <name val="Opel Sans Condensed"/>
      <family val="2"/>
      <charset val="161"/>
    </font>
    <font>
      <sz val="10"/>
      <color rgb="FFFF0000"/>
      <name val="Opel Sans Condensed"/>
      <family val="2"/>
    </font>
    <font>
      <b/>
      <sz val="12"/>
      <color theme="0"/>
      <name val="Opel Sans Condensed"/>
      <family val="2"/>
      <charset val="161"/>
    </font>
    <font>
      <sz val="10"/>
      <color theme="0"/>
      <name val="Opel Sans Condensed"/>
      <family val="2"/>
      <charset val="161"/>
    </font>
    <font>
      <sz val="18"/>
      <name val="Verdana"/>
      <family val="2"/>
      <charset val="161"/>
    </font>
    <font>
      <b/>
      <sz val="18"/>
      <name val="Opel Sans Condensed"/>
      <family val="2"/>
      <charset val="161"/>
    </font>
    <font>
      <b/>
      <sz val="16"/>
      <color rgb="FFFF0000"/>
      <name val="Opel Sans Condensed"/>
      <family val="2"/>
      <charset val="161"/>
    </font>
    <font>
      <sz val="16"/>
      <name val="Verdana"/>
      <family val="2"/>
      <charset val="161"/>
    </font>
    <font>
      <b/>
      <sz val="14"/>
      <color rgb="FF3333FF"/>
      <name val="Opel Sans Condensed"/>
      <family val="2"/>
      <charset val="161"/>
    </font>
    <font>
      <sz val="14"/>
      <name val="Verdana"/>
      <family val="2"/>
      <charset val="161"/>
    </font>
    <font>
      <b/>
      <sz val="10"/>
      <name val="Opel Sans Condensed"/>
      <family val="2"/>
      <charset val="161"/>
    </font>
    <font>
      <sz val="14"/>
      <color rgb="FF3333FF"/>
      <name val="Opel Sans Condensed"/>
      <family val="2"/>
      <charset val="161"/>
    </font>
    <font>
      <vertAlign val="superscript"/>
      <sz val="14"/>
      <color rgb="FF3333FF"/>
      <name val="Opel Sans Condensed"/>
      <family val="2"/>
      <charset val="161"/>
    </font>
    <font>
      <b/>
      <i/>
      <sz val="14"/>
      <name val="Opel Sans Condensed"/>
      <family val="2"/>
    </font>
    <font>
      <b/>
      <sz val="14"/>
      <color theme="1"/>
      <name val="Opel Sans Condensed"/>
      <family val="2"/>
    </font>
    <font>
      <b/>
      <i/>
      <sz val="14"/>
      <color theme="1"/>
      <name val="Opel Sans Condensed"/>
      <family val="2"/>
    </font>
    <font>
      <sz val="18"/>
      <name val="Opel Sans Condensed"/>
      <family val="2"/>
    </font>
    <font>
      <sz val="14"/>
      <color theme="1"/>
      <name val="Opel Sans Condensed"/>
      <family val="2"/>
    </font>
    <font>
      <sz val="14"/>
      <name val="Opel Sans Condensed"/>
      <family val="2"/>
    </font>
    <font>
      <b/>
      <sz val="10"/>
      <name val="Opel Sans Condensed"/>
      <family val="2"/>
    </font>
    <font>
      <sz val="10"/>
      <name val="Opel Sans Condensed"/>
      <family val="2"/>
    </font>
    <font>
      <b/>
      <vertAlign val="subscript"/>
      <sz val="16"/>
      <color theme="1"/>
      <name val="Opel Sans Condensed"/>
      <family val="2"/>
      <charset val="161"/>
    </font>
    <font>
      <b/>
      <sz val="10"/>
      <color theme="1"/>
      <name val="Opel Sans Condensed"/>
      <family val="2"/>
      <charset val="161"/>
    </font>
    <font>
      <vertAlign val="superscript"/>
      <sz val="16"/>
      <color rgb="FF000000"/>
      <name val="Opel Sans Condensed"/>
      <family val="2"/>
      <charset val="161"/>
    </font>
    <font>
      <sz val="10"/>
      <color rgb="FF000000"/>
      <name val="Opel Sans Condensed"/>
      <family val="2"/>
      <charset val="161"/>
    </font>
    <font>
      <b/>
      <sz val="25"/>
      <color rgb="FFFF0000"/>
      <name val="Opel Sans Condensed"/>
      <family val="2"/>
    </font>
    <font>
      <b/>
      <u/>
      <sz val="14"/>
      <color rgb="FFFF0000"/>
      <name val="Opel Sans Condensed"/>
      <family val="2"/>
      <charset val="161"/>
    </font>
    <font>
      <sz val="10"/>
      <color theme="0"/>
      <name val="Opel Sans Condensed"/>
      <family val="2"/>
    </font>
    <font>
      <b/>
      <sz val="20"/>
      <name val="Opel Sans Condensed"/>
      <family val="2"/>
      <charset val="161"/>
    </font>
    <font>
      <b/>
      <sz val="16"/>
      <color theme="1"/>
      <name val="Opel Sans"/>
      <family val="2"/>
    </font>
    <font>
      <sz val="10"/>
      <color theme="0"/>
      <name val="Verdana"/>
      <family val="2"/>
      <charset val="161"/>
    </font>
    <font>
      <b/>
      <sz val="20"/>
      <color theme="1"/>
      <name val="Opel Sans Condensed"/>
      <family val="2"/>
      <charset val="161"/>
    </font>
    <font>
      <sz val="20"/>
      <color theme="1"/>
      <name val="Opel Sans Condensed"/>
      <family val="2"/>
      <charset val="161"/>
    </font>
    <font>
      <sz val="20"/>
      <name val="Opel Sans Condensed"/>
      <family val="2"/>
      <charset val="161"/>
    </font>
    <font>
      <b/>
      <sz val="14"/>
      <color rgb="FF00B050"/>
      <name val="Opel Sans Condensed"/>
      <family val="2"/>
      <charset val="161"/>
    </font>
  </fonts>
  <fills count="8">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4.9989318521683403E-2"/>
        <bgColor indexed="64"/>
      </patternFill>
    </fill>
  </fills>
  <borders count="34">
    <border>
      <left/>
      <right/>
      <top/>
      <bottom/>
      <diagonal/>
    </border>
    <border>
      <left/>
      <right style="thin">
        <color indexed="64"/>
      </right>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thin">
        <color indexed="9"/>
      </top>
      <bottom/>
      <diagonal/>
    </border>
    <border>
      <left style="thin">
        <color theme="1" tint="0.499984740745262"/>
      </left>
      <right/>
      <top style="thin">
        <color theme="1" tint="0.499984740745262"/>
      </top>
      <bottom style="thin">
        <color indexed="9"/>
      </bottom>
      <diagonal/>
    </border>
    <border>
      <left/>
      <right/>
      <top style="thin">
        <color theme="1" tint="0.499984740745262"/>
      </top>
      <bottom style="thin">
        <color indexed="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9"/>
      </left>
      <right style="thin">
        <color indexed="9"/>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indexed="9"/>
      </right>
      <top/>
      <bottom style="thin">
        <color indexed="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indexed="9"/>
      </left>
      <right style="thin">
        <color indexed="9"/>
      </right>
      <top style="thin">
        <color theme="1" tint="0.499984740745262"/>
      </top>
      <bottom style="thin">
        <color theme="1" tint="0.499984740745262"/>
      </bottom>
      <diagonal/>
    </border>
    <border>
      <left style="thin">
        <color indexed="9"/>
      </left>
      <right style="thin">
        <color theme="1" tint="0.499984740745262"/>
      </right>
      <top style="thin">
        <color theme="1" tint="0.499984740745262"/>
      </top>
      <bottom style="thin">
        <color theme="1" tint="0.499984740745262"/>
      </bottom>
      <diagonal/>
    </border>
    <border>
      <left style="thin">
        <color theme="0"/>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0"/>
      </left>
      <right/>
      <top/>
      <bottom style="thin">
        <color theme="1" tint="0.499984740745262"/>
      </bottom>
      <diagonal/>
    </border>
  </borders>
  <cellStyleXfs count="31">
    <xf numFmtId="0" fontId="0" fillId="0" borderId="0"/>
    <xf numFmtId="0" fontId="3" fillId="0" borderId="0" applyNumberFormat="0" applyFill="0" applyBorder="0" applyAlignment="0" applyProtection="0"/>
    <xf numFmtId="0" fontId="10" fillId="0" borderId="1"/>
    <xf numFmtId="166" fontId="12" fillId="0" borderId="0" applyFont="0" applyFill="0" applyBorder="0" applyAlignment="0" applyProtection="0"/>
    <xf numFmtId="167" fontId="12"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0" fontId="9" fillId="0" borderId="0"/>
    <xf numFmtId="0" fontId="4" fillId="0" borderId="0"/>
    <xf numFmtId="0" fontId="7" fillId="0" borderId="0"/>
    <xf numFmtId="0" fontId="7" fillId="0" borderId="0"/>
    <xf numFmtId="0" fontId="6" fillId="0" borderId="0"/>
    <xf numFmtId="0" fontId="7" fillId="0" borderId="0"/>
    <xf numFmtId="168" fontId="5" fillId="0" borderId="0" applyFill="0" applyBorder="0">
      <alignment horizontal="center" wrapText="1"/>
    </xf>
    <xf numFmtId="0" fontId="14" fillId="1" borderId="1" applyNumberFormat="0" applyAlignment="0" applyProtection="0"/>
    <xf numFmtId="170" fontId="7" fillId="0" borderId="0" applyFont="0" applyFill="0" applyBorder="0" applyAlignment="0" applyProtection="0"/>
    <xf numFmtId="171" fontId="7" fillId="0" borderId="0" applyFont="0" applyFill="0" applyBorder="0" applyAlignment="0" applyProtection="0"/>
    <xf numFmtId="0" fontId="7" fillId="0" borderId="0"/>
    <xf numFmtId="0" fontId="15" fillId="0" borderId="0"/>
    <xf numFmtId="0" fontId="15" fillId="0" borderId="0"/>
    <xf numFmtId="0" fontId="11" fillId="0" borderId="0"/>
    <xf numFmtId="0" fontId="13" fillId="0" borderId="0"/>
    <xf numFmtId="0" fontId="13" fillId="0" borderId="0"/>
    <xf numFmtId="0" fontId="13" fillId="0" borderId="0"/>
    <xf numFmtId="0" fontId="8" fillId="0" borderId="0"/>
    <xf numFmtId="0" fontId="2" fillId="0" borderId="0"/>
    <xf numFmtId="0" fontId="4" fillId="0" borderId="0"/>
    <xf numFmtId="0" fontId="1" fillId="0" borderId="0"/>
    <xf numFmtId="0" fontId="16" fillId="0" borderId="0"/>
  </cellStyleXfs>
  <cellXfs count="258">
    <xf numFmtId="0" fontId="0" fillId="0" borderId="0" xfId="0"/>
    <xf numFmtId="0" fontId="3" fillId="3" borderId="0" xfId="0" applyFont="1" applyFill="1" applyAlignment="1">
      <alignment horizontal="center"/>
    </xf>
    <xf numFmtId="0" fontId="19" fillId="0" borderId="0" xfId="29" applyFont="1"/>
    <xf numFmtId="0" fontId="19" fillId="3" borderId="0" xfId="29" applyFont="1" applyFill="1"/>
    <xf numFmtId="0" fontId="17" fillId="0" borderId="0" xfId="0" applyFont="1"/>
    <xf numFmtId="0" fontId="17" fillId="3" borderId="0" xfId="0" applyFont="1" applyFill="1"/>
    <xf numFmtId="0" fontId="22" fillId="0" borderId="0" xfId="12" applyFont="1" applyAlignment="1">
      <alignment vertical="center"/>
    </xf>
    <xf numFmtId="0" fontId="39" fillId="0" borderId="0" xfId="12" applyFont="1" applyAlignment="1">
      <alignment vertical="center"/>
    </xf>
    <xf numFmtId="0" fontId="35" fillId="2" borderId="0" xfId="12" applyFont="1" applyFill="1" applyAlignment="1">
      <alignment vertical="center"/>
    </xf>
    <xf numFmtId="4" fontId="42" fillId="0" borderId="0" xfId="12" applyNumberFormat="1" applyFont="1" applyAlignment="1">
      <alignment vertical="center"/>
    </xf>
    <xf numFmtId="4" fontId="39" fillId="0" borderId="0" xfId="12" applyNumberFormat="1" applyFont="1" applyAlignment="1">
      <alignment vertical="center"/>
    </xf>
    <xf numFmtId="2" fontId="39" fillId="3" borderId="0" xfId="12" applyNumberFormat="1" applyFont="1" applyFill="1" applyBorder="1" applyAlignment="1">
      <alignment horizontal="center" vertical="center" wrapText="1"/>
    </xf>
    <xf numFmtId="0" fontId="35" fillId="3" borderId="0" xfId="12" applyFont="1" applyFill="1" applyAlignment="1">
      <alignment vertical="center"/>
    </xf>
    <xf numFmtId="0" fontId="48" fillId="0" borderId="0" xfId="27" applyFont="1" applyFill="1" applyBorder="1" applyAlignment="1">
      <alignment vertical="center" wrapText="1"/>
    </xf>
    <xf numFmtId="0" fontId="36" fillId="3" borderId="0" xfId="10" applyFont="1" applyFill="1"/>
    <xf numFmtId="0" fontId="36" fillId="3" borderId="0" xfId="10" applyFont="1" applyFill="1" applyAlignment="1">
      <alignment vertical="center"/>
    </xf>
    <xf numFmtId="0" fontId="36" fillId="3" borderId="0" xfId="10" applyFont="1" applyFill="1" applyBorder="1" applyAlignment="1">
      <alignment vertical="center" wrapText="1"/>
    </xf>
    <xf numFmtId="0" fontId="36" fillId="3" borderId="0" xfId="10" applyFont="1" applyFill="1" applyBorder="1" applyAlignment="1">
      <alignment horizontal="center" vertical="center" wrapText="1"/>
    </xf>
    <xf numFmtId="0" fontId="28" fillId="3" borderId="0" xfId="10" applyFont="1" applyFill="1" applyAlignment="1">
      <alignment vertical="center"/>
    </xf>
    <xf numFmtId="0" fontId="32" fillId="3" borderId="0" xfId="10" applyFont="1" applyFill="1"/>
    <xf numFmtId="0" fontId="0" fillId="3" borderId="0" xfId="0" applyFill="1"/>
    <xf numFmtId="0" fontId="52" fillId="3" borderId="0" xfId="0" applyFont="1" applyFill="1"/>
    <xf numFmtId="0" fontId="31" fillId="3" borderId="9" xfId="0" applyFont="1" applyFill="1" applyBorder="1" applyAlignment="1">
      <alignment horizontal="left" vertical="center"/>
    </xf>
    <xf numFmtId="0" fontId="31" fillId="3" borderId="0" xfId="0" applyFont="1" applyFill="1" applyBorder="1" applyAlignment="1">
      <alignment horizontal="left" vertical="center"/>
    </xf>
    <xf numFmtId="0" fontId="52" fillId="0" borderId="16" xfId="0" applyFont="1" applyFill="1" applyBorder="1"/>
    <xf numFmtId="0" fontId="31" fillId="4" borderId="19" xfId="0" applyFont="1" applyFill="1" applyBorder="1" applyAlignment="1">
      <alignment horizontal="center" vertical="center" wrapText="1"/>
    </xf>
    <xf numFmtId="0" fontId="52" fillId="3" borderId="19" xfId="0" applyFont="1" applyFill="1" applyBorder="1" applyAlignment="1">
      <alignment horizontal="center" vertical="center" wrapText="1"/>
    </xf>
    <xf numFmtId="172" fontId="31" fillId="4" borderId="19" xfId="15" applyNumberFormat="1" applyFont="1" applyFill="1" applyBorder="1" applyAlignment="1">
      <alignment horizontal="center" vertical="center" wrapText="1"/>
    </xf>
    <xf numFmtId="0" fontId="52" fillId="3" borderId="0" xfId="0" applyFont="1" applyFill="1" applyBorder="1"/>
    <xf numFmtId="0" fontId="52" fillId="3" borderId="0" xfId="0" applyFont="1" applyFill="1" applyBorder="1" applyAlignment="1">
      <alignment horizontal="center"/>
    </xf>
    <xf numFmtId="172" fontId="53" fillId="3" borderId="19" xfId="15" applyNumberFormat="1" applyFont="1" applyFill="1" applyBorder="1" applyAlignment="1">
      <alignment horizontal="center" vertical="center" wrapText="1"/>
    </xf>
    <xf numFmtId="0" fontId="55" fillId="3" borderId="0" xfId="0" applyFont="1" applyFill="1" applyBorder="1"/>
    <xf numFmtId="0" fontId="26" fillId="4" borderId="26" xfId="10" applyFont="1" applyFill="1" applyBorder="1" applyAlignment="1">
      <alignment vertical="center" wrapText="1"/>
    </xf>
    <xf numFmtId="0" fontId="20" fillId="4" borderId="27" xfId="10" applyFont="1" applyFill="1" applyBorder="1" applyAlignment="1">
      <alignment vertical="center" wrapText="1"/>
    </xf>
    <xf numFmtId="0" fontId="22" fillId="3" borderId="21" xfId="12" applyFont="1" applyFill="1" applyBorder="1" applyAlignment="1">
      <alignment vertical="center"/>
    </xf>
    <xf numFmtId="0" fontId="25" fillId="3" borderId="21" xfId="12" applyFont="1" applyFill="1" applyBorder="1" applyAlignment="1">
      <alignment vertical="center"/>
    </xf>
    <xf numFmtId="0" fontId="24" fillId="3" borderId="21" xfId="12" applyFont="1" applyFill="1" applyBorder="1" applyAlignment="1">
      <alignment vertical="center"/>
    </xf>
    <xf numFmtId="1" fontId="56" fillId="4" borderId="19" xfId="12" applyNumberFormat="1" applyFont="1" applyFill="1" applyBorder="1" applyAlignment="1">
      <alignment horizontal="center" vertical="center" wrapText="1"/>
    </xf>
    <xf numFmtId="0" fontId="46" fillId="3" borderId="0" xfId="27" applyFont="1" applyFill="1" applyBorder="1" applyAlignment="1">
      <alignment vertical="center" wrapText="1"/>
    </xf>
    <xf numFmtId="0" fontId="40" fillId="3" borderId="3" xfId="14" applyFont="1" applyFill="1" applyBorder="1" applyAlignment="1">
      <alignment horizontal="left" vertical="center"/>
    </xf>
    <xf numFmtId="0" fontId="40" fillId="3" borderId="0" xfId="14" applyFont="1" applyFill="1" applyBorder="1" applyAlignment="1">
      <alignment horizontal="center" vertical="center"/>
    </xf>
    <xf numFmtId="0" fontId="41" fillId="3" borderId="0" xfId="14" applyFont="1" applyFill="1" applyBorder="1" applyAlignment="1">
      <alignment horizontal="center" vertical="center"/>
    </xf>
    <xf numFmtId="0" fontId="59" fillId="3" borderId="2" xfId="10" applyFont="1" applyFill="1" applyBorder="1"/>
    <xf numFmtId="0" fontId="59" fillId="3" borderId="0" xfId="10" applyFont="1" applyFill="1"/>
    <xf numFmtId="0" fontId="56" fillId="3" borderId="0" xfId="13" applyFont="1" applyFill="1" applyBorder="1" applyAlignment="1">
      <alignment horizontal="centerContinuous" vertical="center"/>
    </xf>
    <xf numFmtId="0" fontId="56" fillId="3" borderId="0" xfId="11" applyFont="1" applyFill="1" applyBorder="1" applyAlignment="1">
      <alignment horizontal="left"/>
    </xf>
    <xf numFmtId="0" fontId="58" fillId="4" borderId="19" xfId="23" applyFont="1" applyFill="1" applyBorder="1" applyAlignment="1">
      <alignment horizontal="center" vertical="center" wrapText="1"/>
    </xf>
    <xf numFmtId="0" fontId="60" fillId="3" borderId="0" xfId="13" applyFont="1" applyFill="1" applyBorder="1" applyAlignment="1">
      <alignment horizontal="center" vertical="center" wrapText="1"/>
    </xf>
    <xf numFmtId="0" fontId="59" fillId="3" borderId="0" xfId="11" applyFont="1" applyFill="1" applyBorder="1"/>
    <xf numFmtId="0" fontId="58" fillId="4" borderId="22" xfId="23" applyFont="1" applyFill="1" applyBorder="1" applyAlignment="1">
      <alignment horizontal="center" vertical="center" wrapText="1"/>
    </xf>
    <xf numFmtId="0" fontId="58" fillId="4" borderId="23" xfId="23" applyFont="1" applyFill="1" applyBorder="1" applyAlignment="1">
      <alignment horizontal="center" vertical="center" wrapText="1"/>
    </xf>
    <xf numFmtId="0" fontId="58" fillId="4" borderId="23" xfId="19" applyFont="1" applyFill="1" applyBorder="1" applyAlignment="1">
      <alignment horizontal="center" vertical="center" wrapText="1"/>
    </xf>
    <xf numFmtId="0" fontId="58" fillId="4" borderId="19" xfId="23" applyFont="1" applyFill="1" applyBorder="1" applyAlignment="1">
      <alignment horizontal="left" vertical="center" wrapText="1"/>
    </xf>
    <xf numFmtId="1" fontId="58" fillId="4" borderId="19" xfId="23" applyNumberFormat="1" applyFont="1" applyFill="1" applyBorder="1" applyAlignment="1">
      <alignment horizontal="center" vertical="center"/>
    </xf>
    <xf numFmtId="175" fontId="61" fillId="3" borderId="0" xfId="23" applyNumberFormat="1" applyFont="1" applyFill="1" applyBorder="1" applyAlignment="1">
      <alignment horizontal="center" vertical="center" wrapText="1"/>
    </xf>
    <xf numFmtId="1" fontId="61" fillId="3" borderId="0" xfId="23" applyNumberFormat="1" applyFont="1" applyFill="1" applyBorder="1" applyAlignment="1">
      <alignment horizontal="center" vertical="center" wrapText="1"/>
    </xf>
    <xf numFmtId="0" fontId="58" fillId="5" borderId="19" xfId="23" applyFont="1" applyFill="1" applyBorder="1" applyAlignment="1">
      <alignment vertical="center" wrapText="1"/>
    </xf>
    <xf numFmtId="0" fontId="59" fillId="3" borderId="10" xfId="0" applyFont="1" applyFill="1" applyBorder="1"/>
    <xf numFmtId="0" fontId="59" fillId="3" borderId="10" xfId="11" applyFont="1" applyFill="1" applyBorder="1"/>
    <xf numFmtId="0" fontId="62" fillId="3" borderId="0" xfId="11" applyFont="1" applyFill="1" applyBorder="1" applyAlignment="1">
      <alignment horizontal="left"/>
    </xf>
    <xf numFmtId="0" fontId="63" fillId="3" borderId="0" xfId="11" applyFont="1" applyFill="1" applyBorder="1" applyAlignment="1">
      <alignment horizontal="center"/>
    </xf>
    <xf numFmtId="0" fontId="59" fillId="3" borderId="0" xfId="23" applyFont="1" applyFill="1" applyAlignment="1"/>
    <xf numFmtId="0" fontId="62" fillId="3" borderId="0" xfId="11" applyFont="1" applyFill="1" applyAlignment="1"/>
    <xf numFmtId="0" fontId="59" fillId="3" borderId="0" xfId="24" applyFont="1" applyFill="1" applyAlignment="1"/>
    <xf numFmtId="0" fontId="59" fillId="3" borderId="0" xfId="11" applyFont="1" applyFill="1" applyAlignment="1"/>
    <xf numFmtId="0" fontId="59" fillId="3" borderId="0" xfId="25" applyFont="1" applyFill="1"/>
    <xf numFmtId="0" fontId="59" fillId="3" borderId="0" xfId="11" applyFont="1" applyFill="1"/>
    <xf numFmtId="0" fontId="59" fillId="3" borderId="0" xfId="11" applyFont="1" applyFill="1" applyAlignment="1">
      <alignment horizontal="center"/>
    </xf>
    <xf numFmtId="0" fontId="63" fillId="3" borderId="0" xfId="11" applyFont="1" applyFill="1" applyAlignment="1">
      <alignment horizontal="center"/>
    </xf>
    <xf numFmtId="0" fontId="59" fillId="3" borderId="0" xfId="11" applyFont="1" applyFill="1" applyBorder="1" applyAlignment="1">
      <alignment horizontal="left"/>
    </xf>
    <xf numFmtId="0" fontId="59" fillId="3" borderId="0" xfId="11" applyFont="1" applyFill="1" applyBorder="1" applyAlignment="1">
      <alignment horizontal="center" vertical="center"/>
    </xf>
    <xf numFmtId="0" fontId="46" fillId="3" borderId="0" xfId="10" applyFont="1" applyFill="1"/>
    <xf numFmtId="0" fontId="23" fillId="3" borderId="0" xfId="10" applyFont="1" applyFill="1" applyAlignment="1">
      <alignment vertical="center"/>
    </xf>
    <xf numFmtId="0" fontId="46" fillId="3" borderId="0" xfId="10" applyFont="1" applyFill="1" applyAlignment="1">
      <alignment vertical="center"/>
    </xf>
    <xf numFmtId="0" fontId="50" fillId="3" borderId="0" xfId="10" applyFont="1" applyFill="1" applyAlignment="1">
      <alignment vertical="center"/>
    </xf>
    <xf numFmtId="0" fontId="34" fillId="3" borderId="0" xfId="10" applyFont="1" applyFill="1" applyAlignment="1">
      <alignment wrapText="1"/>
    </xf>
    <xf numFmtId="0" fontId="36" fillId="3" borderId="19" xfId="10" applyFont="1" applyFill="1" applyBorder="1" applyAlignment="1">
      <alignment vertical="center" wrapText="1"/>
    </xf>
    <xf numFmtId="0" fontId="36" fillId="3" borderId="19" xfId="10" applyFont="1" applyFill="1" applyBorder="1" applyAlignment="1">
      <alignment horizontal="center" vertical="center" wrapText="1"/>
    </xf>
    <xf numFmtId="0" fontId="53" fillId="3" borderId="20" xfId="28" applyFont="1" applyFill="1" applyBorder="1" applyAlignment="1">
      <alignment horizontal="left" vertical="center" wrapText="1"/>
    </xf>
    <xf numFmtId="0" fontId="64" fillId="3" borderId="0" xfId="10" applyFont="1" applyFill="1" applyAlignment="1">
      <alignment vertical="center"/>
    </xf>
    <xf numFmtId="0" fontId="33" fillId="6" borderId="0" xfId="10" applyFont="1" applyFill="1" applyAlignment="1">
      <alignment vertical="center" wrapText="1"/>
    </xf>
    <xf numFmtId="0" fontId="69" fillId="3" borderId="0" xfId="10" applyFont="1" applyFill="1"/>
    <xf numFmtId="0" fontId="33" fillId="3" borderId="0" xfId="10" applyFont="1" applyFill="1" applyAlignment="1">
      <alignment vertical="center" wrapText="1"/>
    </xf>
    <xf numFmtId="0" fontId="68" fillId="3" borderId="0" xfId="10" applyFont="1" applyFill="1" applyAlignment="1">
      <alignment vertical="center" wrapText="1"/>
    </xf>
    <xf numFmtId="1" fontId="56" fillId="4" borderId="19" xfId="12" applyNumberFormat="1" applyFont="1" applyFill="1" applyBorder="1" applyAlignment="1">
      <alignment horizontal="center" vertical="center" wrapText="1"/>
    </xf>
    <xf numFmtId="0" fontId="31" fillId="4" borderId="19" xfId="26" applyFont="1" applyFill="1" applyBorder="1" applyAlignment="1">
      <alignment horizontal="center" vertical="center" wrapText="1"/>
    </xf>
    <xf numFmtId="0" fontId="31" fillId="4" borderId="8" xfId="1" applyFont="1" applyFill="1" applyBorder="1" applyAlignment="1">
      <alignment horizontal="center" vertical="center" wrapText="1"/>
    </xf>
    <xf numFmtId="0" fontId="31" fillId="4" borderId="6" xfId="0" applyFont="1" applyFill="1" applyBorder="1" applyAlignment="1">
      <alignment horizontal="center" vertical="center"/>
    </xf>
    <xf numFmtId="0" fontId="31" fillId="4" borderId="26" xfId="0" applyFont="1" applyFill="1" applyBorder="1" applyAlignment="1">
      <alignment horizontal="center" vertical="center"/>
    </xf>
    <xf numFmtId="0" fontId="31" fillId="4" borderId="4" xfId="0" applyFont="1" applyFill="1" applyBorder="1" applyAlignment="1">
      <alignment horizontal="center" vertical="center"/>
    </xf>
    <xf numFmtId="0" fontId="37" fillId="0" borderId="0" xfId="0" applyFont="1"/>
    <xf numFmtId="0" fontId="36" fillId="3" borderId="19" xfId="0" applyFont="1" applyFill="1" applyBorder="1" applyAlignment="1">
      <alignment horizontal="left" vertical="center" wrapText="1"/>
    </xf>
    <xf numFmtId="0" fontId="34" fillId="3" borderId="19" xfId="0" applyFont="1" applyFill="1" applyBorder="1" applyAlignment="1">
      <alignment horizontal="center" vertical="center" wrapText="1"/>
    </xf>
    <xf numFmtId="173" fontId="34" fillId="3" borderId="19" xfId="0" applyNumberFormat="1" applyFont="1" applyFill="1" applyBorder="1" applyAlignment="1">
      <alignment horizontal="center" vertical="center"/>
    </xf>
    <xf numFmtId="0" fontId="37" fillId="3" borderId="0" xfId="0" applyFont="1" applyFill="1"/>
    <xf numFmtId="169" fontId="34" fillId="3" borderId="19" xfId="0" applyNumberFormat="1" applyFont="1" applyFill="1" applyBorder="1" applyAlignment="1">
      <alignment horizontal="center" vertical="center"/>
    </xf>
    <xf numFmtId="0" fontId="36" fillId="4" borderId="27" xfId="0" applyFont="1" applyFill="1" applyBorder="1" applyAlignment="1">
      <alignment horizontal="center" vertical="center" wrapText="1"/>
    </xf>
    <xf numFmtId="0" fontId="36" fillId="3" borderId="26" xfId="0" applyFont="1" applyFill="1" applyBorder="1" applyAlignment="1">
      <alignment horizontal="left" vertical="center" wrapText="1"/>
    </xf>
    <xf numFmtId="0" fontId="34" fillId="4" borderId="7" xfId="0" applyFont="1" applyFill="1" applyBorder="1" applyAlignment="1">
      <alignment horizontal="center" vertical="center" wrapText="1"/>
    </xf>
    <xf numFmtId="0" fontId="36" fillId="3" borderId="22" xfId="0" applyFont="1" applyFill="1" applyBorder="1" applyAlignment="1">
      <alignment horizontal="left" vertical="center" wrapText="1"/>
    </xf>
    <xf numFmtId="0" fontId="34" fillId="3" borderId="19" xfId="0" applyFont="1" applyFill="1" applyBorder="1" applyAlignment="1">
      <alignment horizontal="left" vertical="center" wrapText="1"/>
    </xf>
    <xf numFmtId="0" fontId="36" fillId="3" borderId="19" xfId="0" applyFont="1" applyFill="1" applyBorder="1" applyAlignment="1">
      <alignment horizontal="left" vertical="top" wrapText="1"/>
    </xf>
    <xf numFmtId="0" fontId="45" fillId="0" borderId="0" xfId="0" applyFont="1" applyAlignment="1"/>
    <xf numFmtId="0" fontId="37" fillId="3" borderId="0" xfId="0" applyFont="1" applyFill="1" applyBorder="1"/>
    <xf numFmtId="0" fontId="36" fillId="0" borderId="0" xfId="0" applyFont="1"/>
    <xf numFmtId="0" fontId="36" fillId="0" borderId="15" xfId="27" applyFont="1" applyFill="1" applyBorder="1" applyAlignment="1">
      <alignment vertical="center" wrapText="1"/>
    </xf>
    <xf numFmtId="0" fontId="36" fillId="3" borderId="0" xfId="0" applyFont="1" applyFill="1" applyAlignment="1">
      <alignment vertical="top"/>
    </xf>
    <xf numFmtId="0" fontId="34" fillId="3" borderId="0" xfId="1" applyFont="1" applyFill="1"/>
    <xf numFmtId="0" fontId="34" fillId="0" borderId="0" xfId="1" applyFont="1"/>
    <xf numFmtId="0" fontId="34" fillId="3" borderId="19" xfId="27" quotePrefix="1" applyFont="1" applyFill="1" applyBorder="1" applyAlignment="1">
      <alignment horizontal="center" vertical="center" wrapText="1"/>
    </xf>
    <xf numFmtId="10" fontId="34" fillId="3" borderId="19" xfId="27" applyNumberFormat="1" applyFont="1" applyFill="1" applyBorder="1" applyAlignment="1">
      <alignment horizontal="center" vertical="center" wrapText="1"/>
    </xf>
    <xf numFmtId="172" fontId="34" fillId="3" borderId="19" xfId="27" applyNumberFormat="1" applyFont="1" applyFill="1" applyBorder="1" applyAlignment="1">
      <alignment horizontal="center" vertical="center" wrapText="1"/>
    </xf>
    <xf numFmtId="172" fontId="36" fillId="3" borderId="19" xfId="12" applyNumberFormat="1" applyFont="1" applyFill="1" applyBorder="1" applyAlignment="1">
      <alignment horizontal="center" vertical="center" wrapText="1"/>
    </xf>
    <xf numFmtId="172" fontId="36" fillId="3" borderId="19" xfId="27" applyNumberFormat="1" applyFont="1" applyFill="1" applyBorder="1" applyAlignment="1">
      <alignment horizontal="center" vertical="center" wrapText="1"/>
    </xf>
    <xf numFmtId="172" fontId="36" fillId="7" borderId="19" xfId="27" applyNumberFormat="1" applyFont="1" applyFill="1" applyBorder="1" applyAlignment="1">
      <alignment horizontal="center" vertical="center" wrapText="1"/>
    </xf>
    <xf numFmtId="1" fontId="36" fillId="3" borderId="19" xfId="12" applyNumberFormat="1" applyFont="1" applyFill="1" applyBorder="1" applyAlignment="1">
      <alignment horizontal="center" vertical="center" wrapText="1"/>
    </xf>
    <xf numFmtId="0" fontId="36" fillId="3" borderId="0" xfId="12" applyFont="1" applyFill="1" applyAlignment="1">
      <alignment vertical="center"/>
    </xf>
    <xf numFmtId="0" fontId="71" fillId="4" borderId="26" xfId="0" applyFont="1" applyFill="1" applyBorder="1" applyAlignment="1">
      <alignment vertical="center"/>
    </xf>
    <xf numFmtId="0" fontId="71" fillId="4" borderId="27" xfId="0" applyFont="1" applyFill="1" applyBorder="1" applyAlignment="1">
      <alignment horizontal="center"/>
    </xf>
    <xf numFmtId="0" fontId="71" fillId="4" borderId="27" xfId="0" applyFont="1" applyFill="1" applyBorder="1" applyAlignment="1"/>
    <xf numFmtId="0" fontId="71" fillId="4" borderId="20" xfId="0" applyFont="1" applyFill="1" applyBorder="1" applyAlignment="1"/>
    <xf numFmtId="0" fontId="70" fillId="3" borderId="0" xfId="0" applyFont="1" applyFill="1"/>
    <xf numFmtId="4" fontId="56" fillId="4" borderId="28" xfId="12" applyNumberFormat="1" applyFont="1" applyFill="1" applyBorder="1" applyAlignment="1">
      <alignment horizontal="center" vertical="center" wrapText="1"/>
    </xf>
    <xf numFmtId="4" fontId="57" fillId="4" borderId="29" xfId="12" applyNumberFormat="1" applyFont="1" applyFill="1" applyBorder="1" applyAlignment="1">
      <alignment horizontal="center" vertical="center" wrapText="1"/>
    </xf>
    <xf numFmtId="0" fontId="73" fillId="3" borderId="0" xfId="0" applyFont="1" applyFill="1"/>
    <xf numFmtId="12" fontId="56" fillId="4" borderId="13" xfId="14" applyNumberFormat="1" applyFont="1" applyFill="1" applyBorder="1" applyAlignment="1">
      <alignment vertical="center"/>
    </xf>
    <xf numFmtId="12" fontId="56" fillId="4" borderId="14" xfId="14" applyNumberFormat="1" applyFont="1" applyFill="1" applyBorder="1" applyAlignment="1">
      <alignment horizontal="center" vertical="center"/>
    </xf>
    <xf numFmtId="12" fontId="58" fillId="4" borderId="14" xfId="14" applyNumberFormat="1" applyFont="1" applyFill="1" applyBorder="1" applyAlignment="1">
      <alignment horizontal="center" vertical="center"/>
    </xf>
    <xf numFmtId="174" fontId="58" fillId="4" borderId="15" xfId="14" applyNumberFormat="1" applyFont="1" applyFill="1" applyBorder="1" applyAlignment="1">
      <alignment vertical="center"/>
    </xf>
    <xf numFmtId="174" fontId="73" fillId="3" borderId="0" xfId="0" applyNumberFormat="1" applyFont="1" applyFill="1"/>
    <xf numFmtId="174" fontId="58" fillId="4" borderId="14" xfId="14" applyNumberFormat="1" applyFont="1" applyFill="1" applyBorder="1" applyAlignment="1">
      <alignment vertical="center"/>
    </xf>
    <xf numFmtId="0" fontId="79" fillId="3" borderId="19" xfId="14" applyFont="1" applyFill="1" applyBorder="1" applyAlignment="1">
      <alignment horizontal="left" vertical="center"/>
    </xf>
    <xf numFmtId="0" fontId="79" fillId="3" borderId="19" xfId="14" applyFont="1" applyFill="1" applyBorder="1" applyAlignment="1">
      <alignment horizontal="center" vertical="center"/>
    </xf>
    <xf numFmtId="174" fontId="80" fillId="3" borderId="19" xfId="12" applyNumberFormat="1" applyFont="1" applyFill="1" applyBorder="1" applyAlignment="1">
      <alignment horizontal="center" vertical="center"/>
    </xf>
    <xf numFmtId="174" fontId="75" fillId="3" borderId="0" xfId="0" applyNumberFormat="1" applyFont="1" applyFill="1"/>
    <xf numFmtId="0" fontId="75" fillId="3" borderId="0" xfId="0" applyFont="1" applyFill="1"/>
    <xf numFmtId="0" fontId="79" fillId="3" borderId="19" xfId="14" applyFont="1" applyFill="1" applyBorder="1" applyAlignment="1">
      <alignment horizontal="left" vertical="center" wrapText="1"/>
    </xf>
    <xf numFmtId="0" fontId="81" fillId="3" borderId="19" xfId="14" applyFont="1" applyFill="1" applyBorder="1" applyAlignment="1">
      <alignment horizontal="center" vertical="center"/>
    </xf>
    <xf numFmtId="0" fontId="81" fillId="3" borderId="19" xfId="14" applyFont="1" applyFill="1" applyBorder="1" applyAlignment="1">
      <alignment horizontal="left" vertical="center"/>
    </xf>
    <xf numFmtId="0" fontId="82" fillId="3" borderId="0" xfId="10" applyFont="1" applyFill="1"/>
    <xf numFmtId="0" fontId="83" fillId="3" borderId="19" xfId="19" applyFont="1" applyFill="1" applyBorder="1" applyAlignment="1">
      <alignment horizontal="left" vertical="center" wrapText="1"/>
    </xf>
    <xf numFmtId="0" fontId="80" fillId="3" borderId="19" xfId="23" applyFont="1" applyFill="1" applyBorder="1" applyAlignment="1">
      <alignment horizontal="center" vertical="center"/>
    </xf>
    <xf numFmtId="0" fontId="80" fillId="3" borderId="19" xfId="19" applyNumberFormat="1" applyFont="1" applyFill="1" applyBorder="1" applyAlignment="1">
      <alignment horizontal="center" vertical="center"/>
    </xf>
    <xf numFmtId="0" fontId="38" fillId="3" borderId="10" xfId="13" applyFont="1" applyFill="1" applyBorder="1" applyAlignment="1">
      <alignment horizontal="center" vertical="center"/>
    </xf>
    <xf numFmtId="0" fontId="84" fillId="3" borderId="10" xfId="11" applyFont="1" applyFill="1" applyBorder="1"/>
    <xf numFmtId="0" fontId="85" fillId="3" borderId="0" xfId="13" applyFont="1" applyFill="1" applyBorder="1" applyAlignment="1">
      <alignment horizontal="center" vertical="center"/>
    </xf>
    <xf numFmtId="0" fontId="86" fillId="3" borderId="0" xfId="11" applyFont="1" applyFill="1" applyBorder="1"/>
    <xf numFmtId="0" fontId="53" fillId="3" borderId="0" xfId="10" applyFont="1" applyFill="1" applyAlignment="1">
      <alignment vertical="center"/>
    </xf>
    <xf numFmtId="0" fontId="31" fillId="4" borderId="19" xfId="10" applyFont="1" applyFill="1" applyBorder="1" applyAlignment="1">
      <alignment vertical="center" wrapText="1"/>
    </xf>
    <xf numFmtId="0" fontId="31" fillId="4" borderId="19" xfId="10" applyFont="1" applyFill="1" applyBorder="1" applyAlignment="1">
      <alignment horizontal="center" vertical="center" wrapText="1"/>
    </xf>
    <xf numFmtId="0" fontId="31" fillId="4" borderId="19" xfId="10" applyFont="1" applyFill="1" applyBorder="1" applyAlignment="1">
      <alignment horizontal="left" vertical="center" wrapText="1"/>
    </xf>
    <xf numFmtId="0" fontId="53" fillId="4" borderId="19" xfId="10" applyFont="1" applyFill="1" applyBorder="1" applyAlignment="1">
      <alignment vertical="center" wrapText="1"/>
    </xf>
    <xf numFmtId="0" fontId="31" fillId="3" borderId="19" xfId="10" applyFont="1" applyFill="1" applyBorder="1" applyAlignment="1">
      <alignment vertical="center" wrapText="1"/>
    </xf>
    <xf numFmtId="0" fontId="31" fillId="3" borderId="19" xfId="10" applyFont="1" applyFill="1" applyBorder="1" applyAlignment="1">
      <alignment horizontal="center" vertical="center" wrapText="1"/>
    </xf>
    <xf numFmtId="0" fontId="88" fillId="3" borderId="0" xfId="10" applyFont="1" applyFill="1"/>
    <xf numFmtId="0" fontId="51" fillId="3" borderId="19" xfId="30" applyFont="1" applyFill="1" applyBorder="1" applyAlignment="1">
      <alignment vertical="center" wrapText="1"/>
    </xf>
    <xf numFmtId="3" fontId="51" fillId="3" borderId="19" xfId="30" applyNumberFormat="1" applyFont="1" applyFill="1" applyBorder="1" applyAlignment="1">
      <alignment horizontal="center" vertical="center" wrapText="1"/>
    </xf>
    <xf numFmtId="0" fontId="53" fillId="3" borderId="0" xfId="29" applyFont="1" applyFill="1"/>
    <xf numFmtId="0" fontId="53" fillId="0" borderId="0" xfId="29" applyFont="1"/>
    <xf numFmtId="0" fontId="45" fillId="3" borderId="19" xfId="30" applyFont="1" applyFill="1" applyBorder="1" applyAlignment="1">
      <alignment vertical="center" wrapText="1"/>
    </xf>
    <xf numFmtId="3" fontId="45" fillId="3" borderId="19" xfId="30" applyNumberFormat="1" applyFont="1" applyFill="1" applyBorder="1" applyAlignment="1">
      <alignment horizontal="center" vertical="center"/>
    </xf>
    <xf numFmtId="3" fontId="34" fillId="3" borderId="19" xfId="12" applyNumberFormat="1" applyFont="1" applyFill="1" applyBorder="1" applyAlignment="1">
      <alignment horizontal="left" vertical="center"/>
    </xf>
    <xf numFmtId="0" fontId="34" fillId="3" borderId="19" xfId="27" applyFont="1" applyFill="1" applyBorder="1" applyAlignment="1">
      <alignment horizontal="center" vertical="center" wrapText="1"/>
    </xf>
    <xf numFmtId="4" fontId="56" fillId="4" borderId="28" xfId="12" applyNumberFormat="1" applyFont="1" applyFill="1" applyBorder="1" applyAlignment="1">
      <alignment horizontal="left" vertical="center" wrapText="1"/>
    </xf>
    <xf numFmtId="174" fontId="80" fillId="0" borderId="19" xfId="12" applyNumberFormat="1" applyFont="1" applyFill="1" applyBorder="1" applyAlignment="1">
      <alignment horizontal="center" vertical="center"/>
    </xf>
    <xf numFmtId="0" fontId="91" fillId="4" borderId="27" xfId="10" applyFont="1" applyFill="1" applyBorder="1" applyAlignment="1">
      <alignment horizontal="left" vertical="center" wrapText="1"/>
    </xf>
    <xf numFmtId="0" fontId="25" fillId="3" borderId="21" xfId="12" applyFont="1" applyFill="1" applyBorder="1" applyAlignment="1">
      <alignment horizontal="left" vertical="center"/>
    </xf>
    <xf numFmtId="0" fontId="35" fillId="3" borderId="0" xfId="12" applyFont="1" applyFill="1" applyAlignment="1">
      <alignment horizontal="left" vertical="center"/>
    </xf>
    <xf numFmtId="0" fontId="39" fillId="0" borderId="0" xfId="12" applyFont="1" applyAlignment="1">
      <alignment horizontal="left" vertical="center"/>
    </xf>
    <xf numFmtId="0" fontId="20" fillId="4" borderId="27" xfId="10" applyFont="1" applyFill="1" applyBorder="1" applyAlignment="1">
      <alignment horizontal="center" vertical="center" wrapText="1"/>
    </xf>
    <xf numFmtId="0" fontId="25" fillId="3" borderId="21" xfId="12" applyFont="1" applyFill="1" applyBorder="1" applyAlignment="1">
      <alignment horizontal="center" vertical="center"/>
    </xf>
    <xf numFmtId="0" fontId="35" fillId="3" borderId="0" xfId="12" applyFont="1" applyFill="1" applyAlignment="1">
      <alignment horizontal="center" vertical="center"/>
    </xf>
    <xf numFmtId="0" fontId="39" fillId="0" borderId="0" xfId="12" applyFont="1" applyAlignment="1">
      <alignment horizontal="center" vertical="center"/>
    </xf>
    <xf numFmtId="173" fontId="34" fillId="3" borderId="19" xfId="0" quotePrefix="1" applyNumberFormat="1" applyFont="1" applyFill="1" applyBorder="1" applyAlignment="1">
      <alignment horizontal="center" vertical="center"/>
    </xf>
    <xf numFmtId="9" fontId="93" fillId="3" borderId="21" xfId="12" applyNumberFormat="1" applyFont="1" applyFill="1" applyBorder="1" applyAlignment="1">
      <alignment horizontal="center" vertical="center"/>
    </xf>
    <xf numFmtId="173" fontId="34" fillId="3" borderId="22" xfId="0" applyNumberFormat="1" applyFont="1" applyFill="1" applyBorder="1" applyAlignment="1">
      <alignment horizontal="center" vertical="center"/>
    </xf>
    <xf numFmtId="0" fontId="0" fillId="3" borderId="0" xfId="0" applyFill="1" applyAlignment="1">
      <alignment horizontal="left"/>
    </xf>
    <xf numFmtId="0" fontId="94" fillId="3" borderId="0" xfId="0" applyFont="1" applyFill="1" applyAlignment="1">
      <alignment horizontal="left" indent="2"/>
    </xf>
    <xf numFmtId="0" fontId="94" fillId="3" borderId="0" xfId="0" applyFont="1" applyFill="1" applyAlignment="1">
      <alignment horizontal="left" wrapText="1" indent="2"/>
    </xf>
    <xf numFmtId="0" fontId="51" fillId="3" borderId="0" xfId="0" applyFont="1" applyFill="1" applyAlignment="1">
      <alignment horizontal="left" indent="2"/>
    </xf>
    <xf numFmtId="177" fontId="95" fillId="3" borderId="0" xfId="0" quotePrefix="1" applyNumberFormat="1" applyFont="1" applyFill="1" applyAlignment="1">
      <alignment horizontal="left" indent="2"/>
    </xf>
    <xf numFmtId="0" fontId="16" fillId="3" borderId="0" xfId="0" applyFont="1" applyFill="1"/>
    <xf numFmtId="0" fontId="96" fillId="0" borderId="0" xfId="0" applyFont="1"/>
    <xf numFmtId="0" fontId="97" fillId="4" borderId="0" xfId="10" applyFont="1" applyFill="1" applyBorder="1" applyAlignment="1">
      <alignment horizontal="left" vertical="center" wrapText="1"/>
    </xf>
    <xf numFmtId="0" fontId="98" fillId="4" borderId="0" xfId="10" applyFont="1" applyFill="1" applyBorder="1" applyAlignment="1">
      <alignment horizontal="left" vertical="center" indent="1"/>
    </xf>
    <xf numFmtId="0" fontId="99" fillId="0" borderId="0" xfId="10" applyFont="1"/>
    <xf numFmtId="0" fontId="31" fillId="4" borderId="19" xfId="10" applyFont="1" applyFill="1" applyBorder="1" applyAlignment="1">
      <alignment horizontal="center" vertical="center" wrapText="1"/>
    </xf>
    <xf numFmtId="3" fontId="36" fillId="3" borderId="19" xfId="10" applyNumberFormat="1" applyFont="1" applyFill="1" applyBorder="1" applyAlignment="1">
      <alignment horizontal="center" vertical="center" wrapText="1"/>
    </xf>
    <xf numFmtId="0" fontId="36" fillId="3" borderId="19" xfId="10" applyFont="1" applyFill="1" applyBorder="1" applyAlignment="1">
      <alignment wrapText="1"/>
    </xf>
    <xf numFmtId="0" fontId="36" fillId="3" borderId="19" xfId="10" applyFont="1" applyFill="1" applyBorder="1" applyAlignment="1">
      <alignment horizontal="center" wrapText="1"/>
    </xf>
    <xf numFmtId="0" fontId="23" fillId="3" borderId="0" xfId="10" applyFont="1" applyFill="1" applyAlignment="1"/>
    <xf numFmtId="0" fontId="36" fillId="3" borderId="0" xfId="10" applyFont="1" applyFill="1" applyAlignment="1"/>
    <xf numFmtId="0" fontId="46" fillId="3" borderId="0" xfId="10" applyFont="1" applyFill="1" applyAlignment="1"/>
    <xf numFmtId="176" fontId="36" fillId="3" borderId="19" xfId="0" applyNumberFormat="1" applyFont="1" applyFill="1" applyBorder="1" applyAlignment="1">
      <alignment horizontal="center" vertical="center"/>
    </xf>
    <xf numFmtId="0" fontId="36" fillId="3" borderId="19" xfId="0" applyFont="1" applyFill="1" applyBorder="1" applyAlignment="1">
      <alignment horizontal="center" vertical="center"/>
    </xf>
    <xf numFmtId="176" fontId="36" fillId="3" borderId="19" xfId="10" applyNumberFormat="1" applyFont="1" applyFill="1" applyBorder="1" applyAlignment="1">
      <alignment horizontal="center" vertical="center" wrapText="1"/>
    </xf>
    <xf numFmtId="172" fontId="35" fillId="3" borderId="0" xfId="12" applyNumberFormat="1" applyFont="1" applyFill="1" applyAlignment="1">
      <alignment vertical="center"/>
    </xf>
    <xf numFmtId="0" fontId="54" fillId="4" borderId="0" xfId="0" applyFont="1" applyFill="1" applyBorder="1" applyAlignment="1">
      <alignment vertical="center" textRotation="90"/>
    </xf>
    <xf numFmtId="0" fontId="27" fillId="4" borderId="17" xfId="0" applyFont="1" applyFill="1" applyBorder="1" applyAlignment="1">
      <alignment horizontal="left" vertical="center" wrapText="1"/>
    </xf>
    <xf numFmtId="0" fontId="27" fillId="4" borderId="18" xfId="0" applyFont="1" applyFill="1" applyBorder="1" applyAlignment="1">
      <alignment horizontal="left" vertical="center" wrapText="1"/>
    </xf>
    <xf numFmtId="0" fontId="18" fillId="3" borderId="0" xfId="0" applyFont="1" applyFill="1" applyBorder="1" applyAlignment="1">
      <alignment horizontal="left" vertical="top" wrapText="1"/>
    </xf>
    <xf numFmtId="0" fontId="46" fillId="3" borderId="0" xfId="27" applyFont="1" applyFill="1" applyBorder="1" applyAlignment="1">
      <alignment horizontal="left" vertical="center" wrapText="1"/>
    </xf>
    <xf numFmtId="0" fontId="29" fillId="0" borderId="9" xfId="0" applyFont="1" applyBorder="1" applyAlignment="1">
      <alignment horizontal="left" vertical="center" wrapText="1"/>
    </xf>
    <xf numFmtId="0" fontId="30" fillId="0" borderId="9" xfId="0" applyFont="1" applyBorder="1" applyAlignment="1">
      <alignment horizontal="left" vertical="center" wrapText="1"/>
    </xf>
    <xf numFmtId="0" fontId="30" fillId="0" borderId="25" xfId="0" applyFont="1" applyBorder="1" applyAlignment="1">
      <alignment horizontal="left" vertical="center" wrapText="1"/>
    </xf>
    <xf numFmtId="0" fontId="46" fillId="0" borderId="0" xfId="27" applyFont="1" applyFill="1" applyBorder="1" applyAlignment="1">
      <alignment horizontal="left" vertical="center" wrapText="1"/>
    </xf>
    <xf numFmtId="0" fontId="54" fillId="4" borderId="22" xfId="0" applyFont="1" applyFill="1" applyBorder="1" applyAlignment="1">
      <alignment horizontal="center" vertical="center" textRotation="90"/>
    </xf>
    <xf numFmtId="0" fontId="54" fillId="4" borderId="23" xfId="0" applyFont="1" applyFill="1" applyBorder="1" applyAlignment="1">
      <alignment horizontal="center" vertical="center" textRotation="90"/>
    </xf>
    <xf numFmtId="0" fontId="53" fillId="3" borderId="22" xfId="28" applyFont="1" applyFill="1" applyBorder="1" applyAlignment="1">
      <alignment horizontal="left" vertical="center" wrapText="1"/>
    </xf>
    <xf numFmtId="0" fontId="53" fillId="3" borderId="24" xfId="28" applyFont="1" applyFill="1" applyBorder="1" applyAlignment="1">
      <alignment horizontal="left" vertical="center" wrapText="1"/>
    </xf>
    <xf numFmtId="0" fontId="31" fillId="4" borderId="16" xfId="0" applyFont="1" applyFill="1" applyBorder="1" applyAlignment="1">
      <alignment horizontal="center" vertical="center" wrapText="1"/>
    </xf>
    <xf numFmtId="0" fontId="45" fillId="0" borderId="5" xfId="0" applyFont="1" applyBorder="1" applyAlignment="1">
      <alignment wrapText="1"/>
    </xf>
    <xf numFmtId="0" fontId="34" fillId="4" borderId="27" xfId="0" applyFont="1" applyFill="1" applyBorder="1" applyAlignment="1">
      <alignment horizontal="center" vertical="center" wrapText="1"/>
    </xf>
    <xf numFmtId="0" fontId="34" fillId="4" borderId="5" xfId="0" applyFont="1" applyFill="1" applyBorder="1" applyAlignment="1">
      <alignment horizontal="center" vertical="center" wrapText="1"/>
    </xf>
    <xf numFmtId="0" fontId="76" fillId="3" borderId="0" xfId="0" quotePrefix="1" applyFont="1" applyFill="1" applyBorder="1" applyAlignment="1">
      <alignment horizontal="left" wrapText="1"/>
    </xf>
    <xf numFmtId="0" fontId="46" fillId="0" borderId="13" xfId="27" applyFont="1" applyFill="1" applyBorder="1" applyAlignment="1">
      <alignment horizontal="left" vertical="center" wrapText="1"/>
    </xf>
    <xf numFmtId="0" fontId="46" fillId="0" borderId="14" xfId="27" applyFont="1" applyFill="1" applyBorder="1" applyAlignment="1">
      <alignment horizontal="left" vertical="center" wrapText="1"/>
    </xf>
    <xf numFmtId="1" fontId="56" fillId="4" borderId="26" xfId="12" applyNumberFormat="1" applyFont="1" applyFill="1" applyBorder="1" applyAlignment="1">
      <alignment horizontal="center" vertical="center" wrapText="1"/>
    </xf>
    <xf numFmtId="1" fontId="56" fillId="4" borderId="27" xfId="12" applyNumberFormat="1" applyFont="1" applyFill="1" applyBorder="1" applyAlignment="1">
      <alignment horizontal="center" vertical="center" wrapText="1"/>
    </xf>
    <xf numFmtId="1" fontId="56" fillId="4" borderId="20" xfId="12" applyNumberFormat="1" applyFont="1" applyFill="1" applyBorder="1" applyAlignment="1">
      <alignment horizontal="center" vertical="center" wrapText="1"/>
    </xf>
    <xf numFmtId="4" fontId="57" fillId="4" borderId="22" xfId="12" applyNumberFormat="1" applyFont="1" applyFill="1" applyBorder="1" applyAlignment="1">
      <alignment horizontal="center" vertical="center" wrapText="1"/>
    </xf>
    <xf numFmtId="4" fontId="57" fillId="4" borderId="24" xfId="12" applyNumberFormat="1" applyFont="1" applyFill="1" applyBorder="1" applyAlignment="1">
      <alignment horizontal="center" vertical="center" wrapText="1"/>
    </xf>
    <xf numFmtId="1" fontId="56" fillId="4" borderId="22" xfId="12" applyNumberFormat="1" applyFont="1" applyFill="1" applyBorder="1" applyAlignment="1">
      <alignment horizontal="left" vertical="center" wrapText="1"/>
    </xf>
    <xf numFmtId="1" fontId="56" fillId="4" borderId="24" xfId="12" applyNumberFormat="1" applyFont="1" applyFill="1" applyBorder="1" applyAlignment="1">
      <alignment horizontal="left" vertical="center" wrapText="1"/>
    </xf>
    <xf numFmtId="1" fontId="56" fillId="4" borderId="22" xfId="12" applyNumberFormat="1" applyFont="1" applyFill="1" applyBorder="1" applyAlignment="1">
      <alignment horizontal="center" vertical="center" wrapText="1"/>
    </xf>
    <xf numFmtId="1" fontId="56" fillId="4" borderId="24" xfId="12" applyNumberFormat="1" applyFont="1" applyFill="1" applyBorder="1" applyAlignment="1">
      <alignment horizontal="center" vertical="center" wrapText="1"/>
    </xf>
    <xf numFmtId="4" fontId="56" fillId="4" borderId="22" xfId="12" applyNumberFormat="1" applyFont="1" applyFill="1" applyBorder="1" applyAlignment="1">
      <alignment horizontal="center" vertical="center" wrapText="1"/>
    </xf>
    <xf numFmtId="4" fontId="56" fillId="4" borderId="24" xfId="12" applyNumberFormat="1" applyFont="1" applyFill="1" applyBorder="1" applyAlignment="1">
      <alignment horizontal="center" vertical="center" wrapText="1"/>
    </xf>
    <xf numFmtId="0" fontId="46" fillId="3" borderId="12" xfId="27" applyFont="1" applyFill="1" applyBorder="1" applyAlignment="1">
      <alignment horizontal="left" vertical="center" wrapText="1"/>
    </xf>
    <xf numFmtId="0" fontId="85" fillId="3" borderId="0" xfId="0" quotePrefix="1" applyFont="1" applyFill="1" applyBorder="1" applyAlignment="1">
      <alignment horizontal="left" wrapText="1"/>
    </xf>
    <xf numFmtId="0" fontId="26" fillId="4" borderId="3" xfId="10" applyFont="1" applyFill="1" applyBorder="1" applyAlignment="1">
      <alignment horizontal="left" vertical="center"/>
    </xf>
    <xf numFmtId="0" fontId="26" fillId="4" borderId="0" xfId="10" applyFont="1" applyFill="1" applyBorder="1" applyAlignment="1">
      <alignment horizontal="left" vertical="center"/>
    </xf>
    <xf numFmtId="0" fontId="58" fillId="4" borderId="19" xfId="23" applyFont="1" applyFill="1" applyBorder="1" applyAlignment="1">
      <alignment horizontal="left" vertical="center"/>
    </xf>
    <xf numFmtId="0" fontId="58" fillId="4" borderId="30" xfId="23" applyFont="1" applyFill="1" applyBorder="1" applyAlignment="1">
      <alignment horizontal="left" vertical="center" wrapText="1"/>
    </xf>
    <xf numFmtId="0" fontId="58" fillId="4" borderId="31" xfId="23" applyFont="1" applyFill="1" applyBorder="1" applyAlignment="1">
      <alignment horizontal="left" vertical="center" wrapText="1"/>
    </xf>
    <xf numFmtId="0" fontId="58" fillId="4" borderId="11" xfId="23" applyFont="1" applyFill="1" applyBorder="1" applyAlignment="1">
      <alignment horizontal="left" vertical="center" wrapText="1"/>
    </xf>
    <xf numFmtId="0" fontId="58" fillId="4" borderId="32" xfId="23" applyFont="1" applyFill="1" applyBorder="1" applyAlignment="1">
      <alignment horizontal="left" vertical="center" wrapText="1"/>
    </xf>
    <xf numFmtId="0" fontId="58" fillId="4" borderId="33" xfId="23" applyFont="1" applyFill="1" applyBorder="1" applyAlignment="1">
      <alignment horizontal="left" vertical="center" wrapText="1"/>
    </xf>
    <xf numFmtId="0" fontId="58" fillId="4" borderId="15" xfId="23" applyFont="1" applyFill="1" applyBorder="1" applyAlignment="1">
      <alignment horizontal="left" vertical="center" wrapText="1"/>
    </xf>
    <xf numFmtId="0" fontId="58" fillId="4" borderId="27" xfId="23" applyFont="1" applyFill="1" applyBorder="1" applyAlignment="1">
      <alignment horizontal="center" vertical="center"/>
    </xf>
    <xf numFmtId="0" fontId="58" fillId="4" borderId="20" xfId="23" applyFont="1" applyFill="1" applyBorder="1" applyAlignment="1">
      <alignment horizontal="center" vertical="center"/>
    </xf>
    <xf numFmtId="0" fontId="58" fillId="4" borderId="26" xfId="23" applyFont="1" applyFill="1" applyBorder="1" applyAlignment="1">
      <alignment horizontal="center" vertical="center"/>
    </xf>
    <xf numFmtId="0" fontId="65" fillId="0" borderId="3" xfId="30" applyNumberFormat="1" applyFont="1" applyBorder="1" applyAlignment="1">
      <alignment horizontal="left" vertical="center" wrapText="1"/>
    </xf>
    <xf numFmtId="0" fontId="65" fillId="0" borderId="0" xfId="30" applyNumberFormat="1" applyFont="1" applyBorder="1" applyAlignment="1">
      <alignment horizontal="left" vertical="center" wrapText="1"/>
    </xf>
    <xf numFmtId="0" fontId="52" fillId="7" borderId="26" xfId="0" applyFont="1" applyFill="1" applyBorder="1" applyAlignment="1">
      <alignment horizontal="center" vertical="center" wrapText="1"/>
    </xf>
    <xf numFmtId="0" fontId="52" fillId="7" borderId="20" xfId="0" applyFont="1" applyFill="1" applyBorder="1" applyAlignment="1">
      <alignment horizontal="center" vertical="center" wrapText="1"/>
    </xf>
    <xf numFmtId="0" fontId="27" fillId="4" borderId="0" xfId="10" applyFont="1" applyFill="1" applyAlignment="1">
      <alignment horizontal="left" vertical="center"/>
    </xf>
    <xf numFmtId="0" fontId="31" fillId="4" borderId="26" xfId="10" applyFont="1" applyFill="1" applyBorder="1" applyAlignment="1">
      <alignment horizontal="center" vertical="center" wrapText="1"/>
    </xf>
    <xf numFmtId="0" fontId="31" fillId="4" borderId="27" xfId="10" applyFont="1" applyFill="1" applyBorder="1" applyAlignment="1">
      <alignment horizontal="center" vertical="center" wrapText="1"/>
    </xf>
    <xf numFmtId="0" fontId="31" fillId="4" borderId="20" xfId="10" applyFont="1" applyFill="1" applyBorder="1" applyAlignment="1">
      <alignment horizontal="center" vertical="center" wrapText="1"/>
    </xf>
    <xf numFmtId="0" fontId="31" fillId="4" borderId="19" xfId="10" applyFont="1" applyFill="1" applyBorder="1" applyAlignment="1">
      <alignment horizontal="center" vertical="center" wrapText="1"/>
    </xf>
    <xf numFmtId="0" fontId="46" fillId="3" borderId="0" xfId="10" applyFont="1" applyFill="1" applyBorder="1" applyAlignment="1">
      <alignment horizontal="left" vertical="center" wrapText="1"/>
    </xf>
    <xf numFmtId="0" fontId="31" fillId="4" borderId="19" xfId="10" applyFont="1" applyFill="1" applyBorder="1" applyAlignment="1">
      <alignment horizontal="left" vertical="center" wrapText="1"/>
    </xf>
    <xf numFmtId="0" fontId="27" fillId="4" borderId="0" xfId="10" applyFont="1" applyFill="1" applyAlignment="1">
      <alignment vertical="center"/>
    </xf>
    <xf numFmtId="3" fontId="51" fillId="3" borderId="19" xfId="30" applyNumberFormat="1" applyFont="1" applyFill="1" applyBorder="1" applyAlignment="1">
      <alignment horizontal="center" vertical="center" wrapText="1"/>
    </xf>
    <xf numFmtId="0" fontId="53" fillId="3" borderId="19" xfId="29" applyFont="1" applyFill="1" applyBorder="1" applyAlignment="1">
      <alignment horizontal="center" vertical="center" wrapText="1"/>
    </xf>
    <xf numFmtId="0" fontId="90" fillId="3" borderId="0" xfId="29" applyFont="1" applyFill="1" applyAlignment="1">
      <alignment horizontal="left" vertical="center" wrapText="1"/>
    </xf>
    <xf numFmtId="177" fontId="52" fillId="3" borderId="0" xfId="0" applyNumberFormat="1" applyFont="1" applyFill="1" applyAlignment="1">
      <alignment horizontal="left" indent="2"/>
    </xf>
  </cellXfs>
  <cellStyles count="31">
    <cellStyle name="ColLevel_1" xfId="1" builtinId="2" iLevel="0"/>
    <cellStyle name="Following" xfId="2"/>
    <cellStyle name="Millares [0]_Person" xfId="3"/>
    <cellStyle name="Millares_Person" xfId="4"/>
    <cellStyle name="Moeda [0]_aola" xfId="5"/>
    <cellStyle name="Moeda_aola" xfId="6"/>
    <cellStyle name="Moneda [0]_Person" xfId="7"/>
    <cellStyle name="Moneda_Person" xfId="8"/>
    <cellStyle name="Normal" xfId="0" builtinId="0"/>
    <cellStyle name="Normal 2" xfId="9"/>
    <cellStyle name="Normal 2 2" xfId="28"/>
    <cellStyle name="Normal 2 2 2" xfId="30"/>
    <cellStyle name="Normal 3" xfId="10"/>
    <cellStyle name="Normal 3 2" xfId="11"/>
    <cellStyle name="Normal 4" xfId="27"/>
    <cellStyle name="Normal 4 2" xfId="29"/>
    <cellStyle name="Normal_ASTRA_PRICES_03_08 NOT APPLICABLE" xfId="12"/>
    <cellStyle name="Normal_DRAFT_VOG-Meriva_Colors" xfId="13"/>
    <cellStyle name="Normal_VECTRA MY06 05_08 NOT YET SENT" xfId="14"/>
    <cellStyle name="Preise inkl." xfId="15"/>
    <cellStyle name="Schraffur" xfId="16"/>
    <cellStyle name="Separador de milhares [0]_Person" xfId="17"/>
    <cellStyle name="Separador de milhares_Person" xfId="18"/>
    <cellStyle name="Standard 2" xfId="19"/>
    <cellStyle name="Standard 3" xfId="20"/>
    <cellStyle name="Standard 3 2" xfId="21"/>
    <cellStyle name="Standard_Abbrev.XLS" xfId="22"/>
    <cellStyle name="Standard_COLORS.XLS" xfId="23"/>
    <cellStyle name="Standard_Engine-Transmission-Packages" xfId="24"/>
    <cellStyle name="Standard_HOTLINE.XLS" xfId="25"/>
    <cellStyle name="표준_C100 BM 동력성능 종합" xf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52192</xdr:colOff>
      <xdr:row>6</xdr:row>
      <xdr:rowOff>35690</xdr:rowOff>
    </xdr:from>
    <xdr:to>
      <xdr:col>0</xdr:col>
      <xdr:colOff>52192</xdr:colOff>
      <xdr:row>7</xdr:row>
      <xdr:rowOff>0</xdr:rowOff>
    </xdr:to>
    <xdr:pic>
      <xdr:nvPicPr>
        <xdr:cNvPr id="2" name="Picture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2192" y="1512065"/>
          <a:ext cx="0" cy="450085"/>
        </a:xfrm>
        <a:prstGeom prst="rect">
          <a:avLst/>
        </a:prstGeom>
      </xdr:spPr>
    </xdr:pic>
    <xdr:clientData/>
  </xdr:twoCellAnchor>
  <xdr:twoCellAnchor editAs="oneCell">
    <xdr:from>
      <xdr:col>1</xdr:col>
      <xdr:colOff>238125</xdr:colOff>
      <xdr:row>0</xdr:row>
      <xdr:rowOff>114300</xdr:rowOff>
    </xdr:from>
    <xdr:to>
      <xdr:col>1</xdr:col>
      <xdr:colOff>238125</xdr:colOff>
      <xdr:row>4</xdr:row>
      <xdr:rowOff>127494</xdr:rowOff>
    </xdr:to>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29450" y="114300"/>
          <a:ext cx="900308" cy="756144"/>
        </a:xfrm>
        <a:prstGeom prst="rect">
          <a:avLst/>
        </a:prstGeom>
      </xdr:spPr>
    </xdr:pic>
    <xdr:clientData/>
  </xdr:twoCellAnchor>
  <xdr:twoCellAnchor editAs="oneCell">
    <xdr:from>
      <xdr:col>0</xdr:col>
      <xdr:colOff>65191</xdr:colOff>
      <xdr:row>6</xdr:row>
      <xdr:rowOff>104775</xdr:rowOff>
    </xdr:from>
    <xdr:to>
      <xdr:col>0</xdr:col>
      <xdr:colOff>65191</xdr:colOff>
      <xdr:row>7</xdr:row>
      <xdr:rowOff>0</xdr:rowOff>
    </xdr:to>
    <xdr:pic>
      <xdr:nvPicPr>
        <xdr:cNvPr id="4" name="Picture 3" descr="http://media.gm.com/dld/content/dam/Media/images/INTL/opel/passenger-cars/astra-k/2016/driving-shots/Opel-Astra-BiTurbo-5-door-301322.jpg/_jcr_content/renditions/cq5dam.web.1280.1280.jpe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65191" y="1581150"/>
          <a:ext cx="7821509"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257175</xdr:rowOff>
    </xdr:from>
    <xdr:to>
      <xdr:col>1</xdr:col>
      <xdr:colOff>1181100</xdr:colOff>
      <xdr:row>36</xdr:row>
      <xdr:rowOff>18044</xdr:rowOff>
    </xdr:to>
    <xdr:pic>
      <xdr:nvPicPr>
        <xdr:cNvPr id="7" name="Picture 6"/>
        <xdr:cNvPicPr>
          <a:picLocks noChangeAspect="1"/>
        </xdr:cNvPicPr>
      </xdr:nvPicPr>
      <xdr:blipFill rotWithShape="1">
        <a:blip xmlns:r="http://schemas.openxmlformats.org/officeDocument/2006/relationships" r:embed="rId4"/>
        <a:srcRect l="19331" t="23029" r="15732" b="14044"/>
        <a:stretch/>
      </xdr:blipFill>
      <xdr:spPr>
        <a:xfrm>
          <a:off x="0" y="1704975"/>
          <a:ext cx="7972425" cy="48853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1057273</xdr:colOff>
      <xdr:row>0</xdr:row>
      <xdr:rowOff>12700</xdr:rowOff>
    </xdr:from>
    <xdr:to>
      <xdr:col>5</xdr:col>
      <xdr:colOff>1333499</xdr:colOff>
      <xdr:row>0</xdr:row>
      <xdr:rowOff>406891</xdr:rowOff>
    </xdr:to>
    <xdr:sp macro="" textlink="">
      <xdr:nvSpPr>
        <xdr:cNvPr id="2" name="Rectangle 1"/>
        <xdr:cNvSpPr>
          <a:spLocks noChangeAspect="1"/>
        </xdr:cNvSpPr>
      </xdr:nvSpPr>
      <xdr:spPr>
        <a:xfrm flipH="1">
          <a:off x="9477373" y="12700"/>
          <a:ext cx="276226" cy="3941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i="1">
              <a:solidFill>
                <a:schemeClr val="tx1"/>
              </a:solidFill>
              <a:latin typeface="Opel Sans Condensed" panose="020B0503030403020304" pitchFamily="34" charset="0"/>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10790300</xdr:colOff>
      <xdr:row>0</xdr:row>
      <xdr:rowOff>0</xdr:rowOff>
    </xdr:from>
    <xdr:to>
      <xdr:col>0</xdr:col>
      <xdr:colOff>10790300</xdr:colOff>
      <xdr:row>0</xdr:row>
      <xdr:rowOff>352366</xdr:rowOff>
    </xdr:to>
    <xdr:sp macro="" textlink="">
      <xdr:nvSpPr>
        <xdr:cNvPr id="12" name="Rectangle 11"/>
        <xdr:cNvSpPr>
          <a:spLocks noChangeAspect="1"/>
        </xdr:cNvSpPr>
      </xdr:nvSpPr>
      <xdr:spPr>
        <a:xfrm>
          <a:off x="17759790" y="0"/>
          <a:ext cx="342900" cy="3523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800" b="1" i="1">
              <a:solidFill>
                <a:schemeClr val="tx1"/>
              </a:solidFill>
              <a:latin typeface="Opel Sans Condensed" panose="020B0503030403020304" pitchFamily="34" charset="0"/>
            </a:rPr>
            <a:t>2</a:t>
          </a:r>
        </a:p>
      </xdr:txBody>
    </xdr:sp>
    <xdr:clientData/>
  </xdr:twoCellAnchor>
  <xdr:twoCellAnchor editAs="absolute">
    <xdr:from>
      <xdr:col>0</xdr:col>
      <xdr:colOff>0</xdr:colOff>
      <xdr:row>0</xdr:row>
      <xdr:rowOff>0</xdr:rowOff>
    </xdr:from>
    <xdr:to>
      <xdr:col>0</xdr:col>
      <xdr:colOff>583789</xdr:colOff>
      <xdr:row>1</xdr:row>
      <xdr:rowOff>30725</xdr:rowOff>
    </xdr:to>
    <xdr:sp macro="" textlink="">
      <xdr:nvSpPr>
        <xdr:cNvPr id="3" name="Rectangle 2"/>
        <xdr:cNvSpPr>
          <a:spLocks noChangeAspect="1"/>
        </xdr:cNvSpPr>
      </xdr:nvSpPr>
      <xdr:spPr>
        <a:xfrm flipH="1">
          <a:off x="0" y="0"/>
          <a:ext cx="583789" cy="4147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i="1">
              <a:solidFill>
                <a:schemeClr val="tx1"/>
              </a:solidFill>
              <a:latin typeface="Opel Sans Condensed" panose="020B0503030403020304" pitchFamily="34" charset="0"/>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12</xdr:col>
      <xdr:colOff>2396133</xdr:colOff>
      <xdr:row>0</xdr:row>
      <xdr:rowOff>0</xdr:rowOff>
    </xdr:from>
    <xdr:to>
      <xdr:col>12</xdr:col>
      <xdr:colOff>2920603</xdr:colOff>
      <xdr:row>1</xdr:row>
      <xdr:rowOff>74414</xdr:rowOff>
    </xdr:to>
    <xdr:sp macro="" textlink="">
      <xdr:nvSpPr>
        <xdr:cNvPr id="4" name="Rectangle 3"/>
        <xdr:cNvSpPr>
          <a:spLocks noChangeAspect="1"/>
        </xdr:cNvSpPr>
      </xdr:nvSpPr>
      <xdr:spPr>
        <a:xfrm>
          <a:off x="24258985" y="0"/>
          <a:ext cx="524470" cy="4911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2865730</xdr:colOff>
      <xdr:row>0</xdr:row>
      <xdr:rowOff>122115</xdr:rowOff>
    </xdr:from>
    <xdr:to>
      <xdr:col>3</xdr:col>
      <xdr:colOff>3238499</xdr:colOff>
      <xdr:row>1</xdr:row>
      <xdr:rowOff>421296</xdr:rowOff>
    </xdr:to>
    <xdr:sp macro="" textlink="">
      <xdr:nvSpPr>
        <xdr:cNvPr id="5" name="Rectangle 4"/>
        <xdr:cNvSpPr>
          <a:spLocks noChangeAspect="1"/>
        </xdr:cNvSpPr>
      </xdr:nvSpPr>
      <xdr:spPr>
        <a:xfrm flipH="1">
          <a:off x="15359355" y="122115"/>
          <a:ext cx="372769" cy="4579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4</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16384</xdr:col>
      <xdr:colOff>611826</xdr:colOff>
      <xdr:row>0</xdr:row>
      <xdr:rowOff>12370</xdr:rowOff>
    </xdr:from>
    <xdr:to>
      <xdr:col>16384</xdr:col>
      <xdr:colOff>611826</xdr:colOff>
      <xdr:row>0</xdr:row>
      <xdr:rowOff>470301</xdr:rowOff>
    </xdr:to>
    <xdr:sp macro="" textlink="">
      <xdr:nvSpPr>
        <xdr:cNvPr id="3" name="Rectangle 2"/>
        <xdr:cNvSpPr>
          <a:spLocks noChangeAspect="1"/>
        </xdr:cNvSpPr>
      </xdr:nvSpPr>
      <xdr:spPr>
        <a:xfrm>
          <a:off x="16584880" y="12370"/>
          <a:ext cx="533400" cy="4579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5</a:t>
          </a:r>
        </a:p>
      </xdr:txBody>
    </xdr:sp>
    <xdr:clientData/>
  </xdr:twoCellAnchor>
  <xdr:twoCellAnchor editAs="absolute">
    <xdr:from>
      <xdr:col>7</xdr:col>
      <xdr:colOff>1348344</xdr:colOff>
      <xdr:row>0</xdr:row>
      <xdr:rowOff>24740</xdr:rowOff>
    </xdr:from>
    <xdr:to>
      <xdr:col>7</xdr:col>
      <xdr:colOff>1872814</xdr:colOff>
      <xdr:row>1</xdr:row>
      <xdr:rowOff>7615</xdr:rowOff>
    </xdr:to>
    <xdr:sp macro="" textlink="">
      <xdr:nvSpPr>
        <xdr:cNvPr id="4" name="Rectangle 3"/>
        <xdr:cNvSpPr>
          <a:spLocks noChangeAspect="1"/>
        </xdr:cNvSpPr>
      </xdr:nvSpPr>
      <xdr:spPr>
        <a:xfrm>
          <a:off x="15029708" y="24740"/>
          <a:ext cx="524470" cy="49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5</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0</xdr:colOff>
      <xdr:row>2</xdr:row>
      <xdr:rowOff>171048</xdr:rowOff>
    </xdr:to>
    <xdr:sp macro="" textlink="">
      <xdr:nvSpPr>
        <xdr:cNvPr id="2" name="Text Box 2"/>
        <xdr:cNvSpPr txBox="1">
          <a:spLocks noChangeArrowheads="1"/>
        </xdr:cNvSpPr>
      </xdr:nvSpPr>
      <xdr:spPr bwMode="auto">
        <a:xfrm>
          <a:off x="0" y="9525"/>
          <a:ext cx="867833" cy="695325"/>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7</a:t>
          </a:r>
        </a:p>
      </xdr:txBody>
    </xdr:sp>
    <xdr:clientData/>
  </xdr:twoCellAnchor>
  <xdr:twoCellAnchor editAs="absolute">
    <xdr:from>
      <xdr:col>9</xdr:col>
      <xdr:colOff>672353</xdr:colOff>
      <xdr:row>0</xdr:row>
      <xdr:rowOff>0</xdr:rowOff>
    </xdr:from>
    <xdr:to>
      <xdr:col>9</xdr:col>
      <xdr:colOff>1299727</xdr:colOff>
      <xdr:row>1</xdr:row>
      <xdr:rowOff>19781</xdr:rowOff>
    </xdr:to>
    <xdr:sp macro="" textlink="">
      <xdr:nvSpPr>
        <xdr:cNvPr id="5" name="Rectangle 4"/>
        <xdr:cNvSpPr>
          <a:spLocks noChangeAspect="1"/>
        </xdr:cNvSpPr>
      </xdr:nvSpPr>
      <xdr:spPr>
        <a:xfrm>
          <a:off x="18503713" y="0"/>
          <a:ext cx="627374" cy="454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6</a:t>
          </a:r>
        </a:p>
      </xdr:txBody>
    </xdr:sp>
    <xdr:clientData/>
  </xdr:twoCellAnchor>
  <xdr:twoCellAnchor editAs="oneCell">
    <xdr:from>
      <xdr:col>0</xdr:col>
      <xdr:colOff>112059</xdr:colOff>
      <xdr:row>1</xdr:row>
      <xdr:rowOff>266138</xdr:rowOff>
    </xdr:from>
    <xdr:to>
      <xdr:col>8</xdr:col>
      <xdr:colOff>1582831</xdr:colOff>
      <xdr:row>6</xdr:row>
      <xdr:rowOff>159158</xdr:rowOff>
    </xdr:to>
    <xdr:pic>
      <xdr:nvPicPr>
        <xdr:cNvPr id="3" name="Picture 2"/>
        <xdr:cNvPicPr>
          <a:picLocks noChangeAspect="1"/>
        </xdr:cNvPicPr>
      </xdr:nvPicPr>
      <xdr:blipFill>
        <a:blip xmlns:r="http://schemas.openxmlformats.org/officeDocument/2006/relationships" r:embed="rId1"/>
        <a:stretch>
          <a:fillRect/>
        </a:stretch>
      </xdr:blipFill>
      <xdr:spPr>
        <a:xfrm>
          <a:off x="112059" y="700366"/>
          <a:ext cx="17663272" cy="2946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xdr:colOff>
      <xdr:row>2</xdr:row>
      <xdr:rowOff>0</xdr:rowOff>
    </xdr:from>
    <xdr:to>
      <xdr:col>3</xdr:col>
      <xdr:colOff>57150</xdr:colOff>
      <xdr:row>2</xdr:row>
      <xdr:rowOff>257175</xdr:rowOff>
    </xdr:to>
    <xdr:pic>
      <xdr:nvPicPr>
        <xdr:cNvPr id="2" name="Picture 1"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186690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4" name="Picture 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2</xdr:row>
      <xdr:rowOff>0</xdr:rowOff>
    </xdr:from>
    <xdr:to>
      <xdr:col>3</xdr:col>
      <xdr:colOff>447675</xdr:colOff>
      <xdr:row>2</xdr:row>
      <xdr:rowOff>257175</xdr:rowOff>
    </xdr:to>
    <xdr:pic>
      <xdr:nvPicPr>
        <xdr:cNvPr id="5" name="Picture 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10125"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6" name="Picture 5"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9600" y="2609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xdr:row>
      <xdr:rowOff>47625</xdr:rowOff>
    </xdr:from>
    <xdr:to>
      <xdr:col>3</xdr:col>
      <xdr:colOff>47625</xdr:colOff>
      <xdr:row>2</xdr:row>
      <xdr:rowOff>304800</xdr:rowOff>
    </xdr:to>
    <xdr:pic>
      <xdr:nvPicPr>
        <xdr:cNvPr id="7" name="Picture 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000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4</xdr:row>
      <xdr:rowOff>0</xdr:rowOff>
    </xdr:from>
    <xdr:to>
      <xdr:col>3</xdr:col>
      <xdr:colOff>47625</xdr:colOff>
      <xdr:row>4</xdr:row>
      <xdr:rowOff>257175</xdr:rowOff>
    </xdr:to>
    <xdr:pic>
      <xdr:nvPicPr>
        <xdr:cNvPr id="8" name="Picture 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4</xdr:row>
      <xdr:rowOff>0</xdr:rowOff>
    </xdr:from>
    <xdr:to>
      <xdr:col>3</xdr:col>
      <xdr:colOff>438150</xdr:colOff>
      <xdr:row>4</xdr:row>
      <xdr:rowOff>257175</xdr:rowOff>
    </xdr:to>
    <xdr:pic>
      <xdr:nvPicPr>
        <xdr:cNvPr id="9" name="Picture 8"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00600"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4</xdr:row>
      <xdr:rowOff>0</xdr:rowOff>
    </xdr:from>
    <xdr:to>
      <xdr:col>3</xdr:col>
      <xdr:colOff>47625</xdr:colOff>
      <xdr:row>4</xdr:row>
      <xdr:rowOff>257175</xdr:rowOff>
    </xdr:to>
    <xdr:pic>
      <xdr:nvPicPr>
        <xdr:cNvPr id="10" name="Picture 9"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762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xdr:row>
      <xdr:rowOff>0</xdr:rowOff>
    </xdr:from>
    <xdr:to>
      <xdr:col>3</xdr:col>
      <xdr:colOff>38100</xdr:colOff>
      <xdr:row>4</xdr:row>
      <xdr:rowOff>257175</xdr:rowOff>
    </xdr:to>
    <xdr:pic>
      <xdr:nvPicPr>
        <xdr:cNvPr id="11" name="Picture 10"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00550" y="4143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0</xdr:col>
      <xdr:colOff>0</xdr:colOff>
      <xdr:row>1</xdr:row>
      <xdr:rowOff>200026</xdr:rowOff>
    </xdr:to>
    <xdr:sp macro="" textlink="">
      <xdr:nvSpPr>
        <xdr:cNvPr id="12" name="Text Box 2"/>
        <xdr:cNvSpPr txBox="1">
          <a:spLocks noChangeArrowheads="1"/>
        </xdr:cNvSpPr>
      </xdr:nvSpPr>
      <xdr:spPr bwMode="auto">
        <a:xfrm>
          <a:off x="2" y="9525"/>
          <a:ext cx="609599" cy="180976"/>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6</a:t>
          </a:r>
        </a:p>
      </xdr:txBody>
    </xdr:sp>
    <xdr:clientData/>
  </xdr:twoCellAnchor>
  <xdr:twoCellAnchor editAs="oneCell">
    <xdr:from>
      <xdr:col>0</xdr:col>
      <xdr:colOff>0</xdr:colOff>
      <xdr:row>0</xdr:row>
      <xdr:rowOff>9524</xdr:rowOff>
    </xdr:from>
    <xdr:to>
      <xdr:col>0</xdr:col>
      <xdr:colOff>0</xdr:colOff>
      <xdr:row>2</xdr:row>
      <xdr:rowOff>71967</xdr:rowOff>
    </xdr:to>
    <xdr:sp macro="" textlink="">
      <xdr:nvSpPr>
        <xdr:cNvPr id="13" name="Text Box 2"/>
        <xdr:cNvSpPr txBox="1">
          <a:spLocks noChangeArrowheads="1"/>
        </xdr:cNvSpPr>
      </xdr:nvSpPr>
      <xdr:spPr bwMode="auto">
        <a:xfrm>
          <a:off x="0" y="9524"/>
          <a:ext cx="745672" cy="609601"/>
        </a:xfrm>
        <a:prstGeom prst="rect">
          <a:avLst/>
        </a:prstGeom>
        <a:solidFill>
          <a:srgbClr val="777777"/>
        </a:solidFill>
        <a:ln w="9525">
          <a:noFill/>
          <a:miter lim="800000"/>
          <a:headEnd/>
          <a:tailEnd/>
        </a:ln>
      </xdr:spPr>
      <xdr:txBody>
        <a:bodyPr vertOverflow="clip" wrap="square" lIns="91440" tIns="91440" rIns="91440" bIns="0" anchor="ctr" anchorCtr="0" upright="1"/>
        <a:lstStyle/>
        <a:p>
          <a:pPr algn="ctr" rtl="0">
            <a:defRPr sz="1000"/>
          </a:pPr>
          <a:r>
            <a:rPr lang="en-US" sz="3000" b="1" i="0" strike="noStrike">
              <a:solidFill>
                <a:srgbClr val="FFFFFF"/>
              </a:solidFill>
              <a:latin typeface="Opel Sans"/>
            </a:rPr>
            <a:t>8</a:t>
          </a:r>
        </a:p>
      </xdr:txBody>
    </xdr:sp>
    <xdr:clientData/>
  </xdr:twoCellAnchor>
  <xdr:twoCellAnchor editAs="oneCell">
    <xdr:from>
      <xdr:col>3</xdr:col>
      <xdr:colOff>157691</xdr:colOff>
      <xdr:row>2</xdr:row>
      <xdr:rowOff>123825</xdr:rowOff>
    </xdr:from>
    <xdr:to>
      <xdr:col>3</xdr:col>
      <xdr:colOff>538691</xdr:colOff>
      <xdr:row>2</xdr:row>
      <xdr:rowOff>381000</xdr:rowOff>
    </xdr:to>
    <xdr:pic>
      <xdr:nvPicPr>
        <xdr:cNvPr id="19" name="Picture 18"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872691" y="991658"/>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xdr:colOff>
      <xdr:row>3</xdr:row>
      <xdr:rowOff>0</xdr:rowOff>
    </xdr:from>
    <xdr:ext cx="0" cy="257175"/>
    <xdr:pic>
      <xdr:nvPicPr>
        <xdr:cNvPr id="18" name="Picture 1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22" name="Picture 21"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24" name="Picture 23"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25" name="Picture 24"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26" name="Picture 25" descr="http://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3</xdr:row>
      <xdr:rowOff>47625</xdr:rowOff>
    </xdr:from>
    <xdr:ext cx="0" cy="257175"/>
    <xdr:pic>
      <xdr:nvPicPr>
        <xdr:cNvPr id="27" name="Picture 2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095375"/>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4</xdr:col>
      <xdr:colOff>613832</xdr:colOff>
      <xdr:row>0</xdr:row>
      <xdr:rowOff>0</xdr:rowOff>
    </xdr:from>
    <xdr:to>
      <xdr:col>4</xdr:col>
      <xdr:colOff>1083559</xdr:colOff>
      <xdr:row>1</xdr:row>
      <xdr:rowOff>24014</xdr:rowOff>
    </xdr:to>
    <xdr:sp macro="" textlink="">
      <xdr:nvSpPr>
        <xdr:cNvPr id="28" name="Rectangle 27"/>
        <xdr:cNvSpPr>
          <a:spLocks noChangeAspect="1"/>
        </xdr:cNvSpPr>
      </xdr:nvSpPr>
      <xdr:spPr>
        <a:xfrm flipH="1">
          <a:off x="7588249" y="0"/>
          <a:ext cx="469727" cy="4579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1" i="1">
              <a:solidFill>
                <a:schemeClr val="tx1"/>
              </a:solidFill>
              <a:latin typeface="Opel Sans Condensed" panose="020B0503030403020304" pitchFamily="34" charset="0"/>
            </a:rPr>
            <a:t>7</a:t>
          </a:r>
        </a:p>
      </xdr:txBody>
    </xdr:sp>
    <xdr:clientData/>
  </xdr:twoCellAnchor>
  <xdr:twoCellAnchor editAs="oneCell">
    <xdr:from>
      <xdr:col>3</xdr:col>
      <xdr:colOff>169333</xdr:colOff>
      <xdr:row>3</xdr:row>
      <xdr:rowOff>105833</xdr:rowOff>
    </xdr:from>
    <xdr:to>
      <xdr:col>3</xdr:col>
      <xdr:colOff>550333</xdr:colOff>
      <xdr:row>3</xdr:row>
      <xdr:rowOff>363008</xdr:rowOff>
    </xdr:to>
    <xdr:pic>
      <xdr:nvPicPr>
        <xdr:cNvPr id="23" name="Picture 22"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884333" y="1407583"/>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tabSelected="1" workbookViewId="0">
      <selection activeCell="A2" sqref="A2"/>
    </sheetView>
  </sheetViews>
  <sheetFormatPr defaultColWidth="0" defaultRowHeight="12.75" customHeight="1" zeroHeight="1"/>
  <cols>
    <col min="1" max="1" width="89.125" customWidth="1"/>
    <col min="2" max="2" width="15.625" customWidth="1"/>
    <col min="3" max="3" width="13.625" hidden="1" customWidth="1"/>
    <col min="4" max="7" width="10.875" hidden="1" customWidth="1"/>
    <col min="8" max="16384" width="10.875" hidden="1"/>
  </cols>
  <sheetData>
    <row r="1" spans="1:7">
      <c r="A1" s="176"/>
      <c r="B1" s="20"/>
      <c r="C1" s="20"/>
      <c r="D1" s="20"/>
      <c r="E1" s="20"/>
      <c r="F1" s="20"/>
      <c r="G1" s="20"/>
    </row>
    <row r="2" spans="1:7" ht="26.25">
      <c r="A2" s="177" t="s">
        <v>297</v>
      </c>
      <c r="B2" s="20"/>
      <c r="C2" s="20"/>
      <c r="D2" s="20"/>
      <c r="E2" s="20"/>
      <c r="F2" s="20"/>
      <c r="G2" s="20"/>
    </row>
    <row r="3" spans="1:7" ht="26.25">
      <c r="A3" s="178" t="s">
        <v>296</v>
      </c>
      <c r="B3" s="20"/>
      <c r="C3" s="20"/>
      <c r="D3" s="20"/>
      <c r="E3" s="20"/>
      <c r="F3" s="20"/>
      <c r="G3" s="20"/>
    </row>
    <row r="4" spans="1:7" ht="20.25">
      <c r="A4" s="179" t="s">
        <v>298</v>
      </c>
      <c r="B4" s="20"/>
      <c r="C4" s="20"/>
      <c r="D4" s="20"/>
      <c r="E4" s="20"/>
      <c r="F4" s="20"/>
      <c r="G4" s="20"/>
    </row>
    <row r="5" spans="1:7" ht="28.5">
      <c r="A5" s="257" t="s">
        <v>384</v>
      </c>
      <c r="B5" s="20"/>
      <c r="C5" s="20"/>
      <c r="D5" s="20"/>
      <c r="E5" s="20"/>
      <c r="F5" s="20"/>
      <c r="G5" s="20"/>
    </row>
    <row r="6" spans="1:7" ht="21">
      <c r="A6" s="180"/>
      <c r="B6" s="20"/>
      <c r="C6" s="20"/>
      <c r="D6" s="20"/>
      <c r="E6" s="20"/>
      <c r="F6" s="20"/>
      <c r="G6" s="20"/>
    </row>
    <row r="7" spans="1:7">
      <c r="B7" s="20"/>
      <c r="C7" s="20"/>
      <c r="D7" s="20"/>
      <c r="E7" s="20"/>
      <c r="F7" s="20"/>
      <c r="G7" s="20"/>
    </row>
    <row r="8" spans="1:7">
      <c r="A8" s="1"/>
      <c r="B8" s="1"/>
      <c r="C8" s="1"/>
      <c r="D8" s="20"/>
      <c r="E8" s="20"/>
      <c r="F8" s="20"/>
      <c r="G8" s="20"/>
    </row>
    <row r="9" spans="1:7">
      <c r="A9" s="20"/>
      <c r="B9" s="20"/>
      <c r="C9" s="20"/>
      <c r="D9" s="20"/>
      <c r="E9" s="20"/>
      <c r="F9" s="20"/>
      <c r="G9" s="20"/>
    </row>
    <row r="10" spans="1:7">
      <c r="A10" s="181"/>
      <c r="B10" s="181"/>
      <c r="C10" s="181"/>
      <c r="D10" s="181"/>
      <c r="E10" s="20"/>
      <c r="F10" s="20"/>
      <c r="G10" s="20"/>
    </row>
    <row r="11" spans="1:7"/>
    <row r="12" spans="1:7">
      <c r="A12" s="1"/>
      <c r="B12" s="1"/>
      <c r="C12" s="1"/>
      <c r="D12" s="20"/>
      <c r="E12" s="20"/>
      <c r="F12" s="20"/>
      <c r="G12" s="20"/>
    </row>
    <row r="13" spans="1:7">
      <c r="A13" s="1"/>
      <c r="B13" s="1"/>
      <c r="C13" s="1"/>
      <c r="D13" s="20"/>
      <c r="E13" s="20"/>
      <c r="F13" s="20"/>
      <c r="G13" s="20"/>
    </row>
    <row r="14" spans="1:7">
      <c r="A14" s="1"/>
      <c r="B14" s="1"/>
      <c r="C14" s="1"/>
      <c r="D14" s="20"/>
      <c r="E14" s="20"/>
      <c r="F14" s="20"/>
      <c r="G14" s="20"/>
    </row>
    <row r="15" spans="1:7">
      <c r="A15" s="1"/>
      <c r="B15" s="1"/>
      <c r="C15" s="1"/>
      <c r="D15" s="20"/>
      <c r="E15" s="20"/>
      <c r="F15" s="20"/>
      <c r="G15" s="20"/>
    </row>
    <row r="16" spans="1:7">
      <c r="A16" s="1"/>
      <c r="B16" s="1"/>
      <c r="C16" s="1"/>
      <c r="D16" s="20"/>
      <c r="E16" s="20"/>
      <c r="F16" s="20"/>
      <c r="G16" s="20"/>
    </row>
    <row r="17" spans="1:7">
      <c r="A17" s="1"/>
      <c r="B17" s="1"/>
      <c r="C17" s="1"/>
      <c r="D17" s="20"/>
      <c r="E17" s="20"/>
      <c r="F17" s="20"/>
      <c r="G17" s="20"/>
    </row>
    <row r="18" spans="1:7">
      <c r="A18" s="1"/>
      <c r="B18" s="1"/>
      <c r="C18" s="1"/>
      <c r="D18" s="20"/>
      <c r="E18" s="20"/>
      <c r="F18" s="20"/>
      <c r="G18" s="20"/>
    </row>
    <row r="19" spans="1:7">
      <c r="A19" s="1"/>
      <c r="B19" s="1"/>
      <c r="C19" s="1"/>
      <c r="D19" s="20"/>
      <c r="E19" s="20"/>
      <c r="F19" s="20"/>
      <c r="G19" s="20"/>
    </row>
    <row r="20" spans="1:7">
      <c r="A20" s="1"/>
      <c r="B20" s="1"/>
      <c r="C20" s="1"/>
      <c r="D20" s="20"/>
      <c r="E20" s="20"/>
      <c r="F20" s="20"/>
      <c r="G20" s="20"/>
    </row>
    <row r="21" spans="1:7">
      <c r="A21" s="1"/>
      <c r="B21" s="1"/>
      <c r="C21" s="1"/>
      <c r="D21" s="20"/>
      <c r="E21" s="20"/>
      <c r="F21" s="20"/>
      <c r="G21" s="20"/>
    </row>
    <row r="22" spans="1:7">
      <c r="A22" s="1"/>
      <c r="B22" s="1"/>
      <c r="C22" s="1"/>
      <c r="D22" s="20"/>
      <c r="E22" s="20"/>
      <c r="F22" s="20"/>
      <c r="G22" s="20"/>
    </row>
    <row r="23" spans="1:7">
      <c r="A23" s="1"/>
      <c r="B23" s="1"/>
      <c r="C23" s="1"/>
      <c r="D23" s="20"/>
      <c r="E23" s="20"/>
      <c r="F23" s="20"/>
      <c r="G23" s="20"/>
    </row>
    <row r="24" spans="1:7">
      <c r="A24" s="1"/>
      <c r="B24" s="1"/>
      <c r="C24" s="1"/>
      <c r="D24" s="20"/>
      <c r="E24" s="20"/>
      <c r="F24" s="20"/>
      <c r="G24" s="20"/>
    </row>
    <row r="25" spans="1:7">
      <c r="A25" s="1"/>
      <c r="B25" s="1"/>
      <c r="C25" s="1"/>
      <c r="D25" s="20"/>
      <c r="E25" s="20"/>
      <c r="F25" s="20"/>
      <c r="G25" s="20"/>
    </row>
    <row r="26" spans="1:7">
      <c r="A26" s="1"/>
      <c r="B26" s="1"/>
      <c r="C26" s="1"/>
      <c r="D26" s="20"/>
      <c r="E26" s="20"/>
      <c r="F26" s="20"/>
      <c r="G26" s="20"/>
    </row>
    <row r="27" spans="1:7">
      <c r="A27" s="1"/>
      <c r="B27" s="1"/>
      <c r="C27" s="1"/>
      <c r="D27" s="20"/>
      <c r="E27" s="20"/>
      <c r="F27" s="20"/>
      <c r="G27" s="20"/>
    </row>
    <row r="28" spans="1:7">
      <c r="A28" s="1"/>
      <c r="B28" s="1"/>
      <c r="C28" s="1"/>
      <c r="D28" s="20"/>
      <c r="E28" s="20"/>
      <c r="F28" s="20"/>
      <c r="G28" s="20"/>
    </row>
    <row r="29" spans="1:7">
      <c r="A29" s="1"/>
      <c r="B29" s="1"/>
      <c r="C29" s="1"/>
      <c r="D29" s="20"/>
      <c r="E29" s="20"/>
      <c r="F29" s="20"/>
      <c r="G29" s="20"/>
    </row>
    <row r="30" spans="1:7">
      <c r="A30" s="1"/>
      <c r="B30" s="1"/>
      <c r="C30" s="1"/>
      <c r="D30" s="20"/>
      <c r="E30" s="20"/>
      <c r="F30" s="20"/>
      <c r="G30" s="20"/>
    </row>
    <row r="31" spans="1:7">
      <c r="A31" s="1"/>
      <c r="B31" s="1"/>
      <c r="C31" s="1"/>
      <c r="D31" s="20"/>
      <c r="E31" s="20"/>
      <c r="F31" s="20"/>
      <c r="G31" s="20"/>
    </row>
    <row r="32" spans="1:7">
      <c r="A32" s="1"/>
      <c r="B32" s="1"/>
      <c r="C32" s="1"/>
      <c r="D32" s="20"/>
      <c r="E32" s="20"/>
      <c r="F32" s="20"/>
      <c r="G32" s="20"/>
    </row>
    <row r="33" spans="1:7">
      <c r="A33" s="1"/>
      <c r="B33" s="1"/>
      <c r="C33" s="1"/>
      <c r="D33" s="20"/>
      <c r="E33" s="20"/>
      <c r="F33" s="20"/>
      <c r="G33" s="20"/>
    </row>
    <row r="34" spans="1:7">
      <c r="A34" s="1"/>
      <c r="B34" s="1"/>
      <c r="C34" s="1"/>
      <c r="D34" s="20"/>
      <c r="E34" s="20"/>
      <c r="F34" s="20"/>
      <c r="G34" s="20"/>
    </row>
    <row r="35" spans="1:7">
      <c r="A35" s="1"/>
      <c r="B35" s="1"/>
      <c r="C35" s="1"/>
      <c r="D35" s="20"/>
      <c r="E35" s="20"/>
      <c r="F35" s="20"/>
      <c r="G35" s="20"/>
    </row>
    <row r="36" spans="1:7">
      <c r="A36" s="1"/>
      <c r="B36" s="1"/>
      <c r="C36" s="1"/>
      <c r="D36" s="20"/>
      <c r="E36" s="20"/>
      <c r="F36" s="20"/>
      <c r="G36" s="20"/>
    </row>
    <row r="37" spans="1:7">
      <c r="A37" s="1"/>
      <c r="B37" s="1"/>
      <c r="C37" s="1"/>
      <c r="D37" s="20"/>
      <c r="E37" s="20"/>
      <c r="F37" s="20"/>
      <c r="G37" s="20"/>
    </row>
    <row r="38" spans="1:7">
      <c r="A38" s="1"/>
      <c r="B38" s="1"/>
      <c r="C38" s="1"/>
      <c r="D38" s="20"/>
      <c r="E38" s="20"/>
      <c r="F38" s="20"/>
      <c r="G38" s="20"/>
    </row>
    <row r="39" spans="1:7" hidden="1">
      <c r="A39" s="1"/>
      <c r="B39" s="1"/>
      <c r="C39" s="1"/>
      <c r="D39" s="20"/>
      <c r="E39" s="20"/>
      <c r="F39" s="20"/>
      <c r="G39" s="20"/>
    </row>
    <row r="40" spans="1:7" hidden="1">
      <c r="A40" s="1"/>
      <c r="B40" s="1"/>
      <c r="C40" s="1"/>
      <c r="D40" s="20"/>
      <c r="E40" s="20"/>
      <c r="F40" s="20"/>
      <c r="G40" s="20"/>
    </row>
    <row r="41" spans="1:7" hidden="1">
      <c r="A41" s="1"/>
      <c r="B41" s="1"/>
      <c r="C41" s="1"/>
      <c r="D41" s="20"/>
      <c r="E41" s="20"/>
      <c r="F41" s="20"/>
      <c r="G41" s="20"/>
    </row>
    <row r="42" spans="1:7" hidden="1">
      <c r="A42" s="1"/>
      <c r="B42" s="1"/>
      <c r="C42" s="1"/>
      <c r="D42" s="20"/>
      <c r="E42" s="20"/>
      <c r="F42" s="20"/>
      <c r="G42" s="20"/>
    </row>
    <row r="43" spans="1:7" hidden="1">
      <c r="A43" s="1"/>
      <c r="B43" s="1"/>
      <c r="C43" s="1"/>
      <c r="D43" s="20"/>
      <c r="E43" s="20"/>
      <c r="F43" s="20"/>
      <c r="G43" s="20"/>
    </row>
    <row r="44" spans="1:7" hidden="1">
      <c r="A44" s="1"/>
      <c r="B44" s="1"/>
      <c r="C44" s="1"/>
      <c r="D44" s="20"/>
      <c r="E44" s="20"/>
      <c r="F44" s="20"/>
      <c r="G44" s="20"/>
    </row>
    <row r="45" spans="1:7" hidden="1">
      <c r="A45" s="1"/>
      <c r="B45" s="1"/>
      <c r="C45" s="1"/>
      <c r="D45" s="20"/>
      <c r="E45" s="20"/>
      <c r="F45" s="20"/>
      <c r="G45" s="20"/>
    </row>
    <row r="46" spans="1:7" hidden="1">
      <c r="A46" s="1"/>
      <c r="B46" s="1"/>
      <c r="C46" s="1"/>
      <c r="D46" s="20"/>
      <c r="E46" s="20"/>
      <c r="F46" s="20"/>
      <c r="G46" s="20"/>
    </row>
    <row r="47" spans="1:7" hidden="1">
      <c r="A47" s="1"/>
      <c r="B47" s="1"/>
      <c r="C47" s="1"/>
      <c r="D47" s="20"/>
      <c r="E47" s="20"/>
      <c r="F47" s="20"/>
      <c r="G47" s="20"/>
    </row>
    <row r="48" spans="1:7" hidden="1">
      <c r="A48" s="1"/>
      <c r="B48" s="1"/>
      <c r="C48" s="1"/>
      <c r="D48" s="20"/>
      <c r="E48" s="20"/>
      <c r="F48" s="20"/>
      <c r="G48" s="20"/>
    </row>
    <row r="49" spans="1:7" hidden="1">
      <c r="A49" s="1"/>
      <c r="B49" s="1"/>
      <c r="C49" s="1"/>
      <c r="D49" s="20"/>
      <c r="E49" s="20"/>
      <c r="F49" s="20"/>
      <c r="G49" s="20"/>
    </row>
    <row r="50" spans="1:7" hidden="1">
      <c r="A50" s="1"/>
      <c r="B50" s="1"/>
      <c r="C50" s="1"/>
      <c r="D50" s="20"/>
      <c r="E50" s="20"/>
      <c r="F50" s="20"/>
      <c r="G50" s="20"/>
    </row>
    <row r="51" spans="1:7" hidden="1">
      <c r="A51" s="1"/>
      <c r="B51" s="1"/>
      <c r="C51" s="1"/>
      <c r="D51" s="20"/>
      <c r="E51" s="20"/>
      <c r="F51" s="20"/>
      <c r="G51" s="20"/>
    </row>
    <row r="52" spans="1:7" hidden="1">
      <c r="A52" s="1"/>
      <c r="B52" s="1"/>
      <c r="C52" s="1"/>
      <c r="D52" s="20"/>
      <c r="E52" s="20"/>
      <c r="F52" s="20"/>
      <c r="G52" s="20"/>
    </row>
    <row r="53" spans="1:7" s="182" customFormat="1" ht="12.75" hidden="1" customHeight="1"/>
    <row r="54" spans="1:7" s="182" customFormat="1" ht="12.75" hidden="1" customHeight="1"/>
    <row r="55" spans="1:7" s="182" customFormat="1" ht="12.75" hidden="1" customHeight="1"/>
    <row r="56" spans="1:7" s="182" customFormat="1" ht="12.75" hidden="1" customHeight="1"/>
    <row r="57" spans="1:7" s="182" customFormat="1" ht="12.75" hidden="1" customHeight="1"/>
    <row r="58" spans="1:7" s="182" customFormat="1" ht="12.75" hidden="1" customHeight="1"/>
    <row r="59" spans="1:7" s="182" customFormat="1" ht="12.75" hidden="1" customHeight="1"/>
    <row r="60" spans="1:7" s="182" customFormat="1" ht="12.75" hidden="1" customHeight="1"/>
    <row r="61" spans="1:7" s="182" customFormat="1" ht="12.75" hidden="1" customHeight="1"/>
    <row r="62" spans="1:7" s="182" customFormat="1" ht="12.75" hidden="1" customHeight="1"/>
    <row r="63" spans="1:7" s="182" customFormat="1" ht="12.75" hidden="1" customHeight="1"/>
    <row r="64" spans="1:7" s="182" customFormat="1" ht="12.75" hidden="1" customHeight="1"/>
  </sheetData>
  <mergeCells count="42">
    <mergeCell ref="A16:C16"/>
    <mergeCell ref="A8:C8"/>
    <mergeCell ref="A12:C12"/>
    <mergeCell ref="A13:C13"/>
    <mergeCell ref="A14:C14"/>
    <mergeCell ref="A15:C15"/>
    <mergeCell ref="A28:C28"/>
    <mergeCell ref="A17:C17"/>
    <mergeCell ref="A18:C18"/>
    <mergeCell ref="A19:C19"/>
    <mergeCell ref="A20:C20"/>
    <mergeCell ref="A21:C21"/>
    <mergeCell ref="A22:C22"/>
    <mergeCell ref="A23:C23"/>
    <mergeCell ref="A24:C24"/>
    <mergeCell ref="A25:C25"/>
    <mergeCell ref="A26:C26"/>
    <mergeCell ref="A27:C27"/>
    <mergeCell ref="A40:C40"/>
    <mergeCell ref="A29:C29"/>
    <mergeCell ref="A30:C30"/>
    <mergeCell ref="A31:C31"/>
    <mergeCell ref="A32:C32"/>
    <mergeCell ref="A33:C33"/>
    <mergeCell ref="A34:C34"/>
    <mergeCell ref="A35:C35"/>
    <mergeCell ref="A36:C36"/>
    <mergeCell ref="A37:C37"/>
    <mergeCell ref="A38:C38"/>
    <mergeCell ref="A39:C39"/>
    <mergeCell ref="A52:C52"/>
    <mergeCell ref="A41:C41"/>
    <mergeCell ref="A42:C42"/>
    <mergeCell ref="A43:C43"/>
    <mergeCell ref="A44:C44"/>
    <mergeCell ref="A45:C45"/>
    <mergeCell ref="A46:C46"/>
    <mergeCell ref="A47:C47"/>
    <mergeCell ref="A48:C48"/>
    <mergeCell ref="A49:C49"/>
    <mergeCell ref="A50:C50"/>
    <mergeCell ref="A51:C51"/>
  </mergeCells>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5"/>
  <sheetViews>
    <sheetView zoomScale="75" zoomScaleNormal="75" zoomScaleSheetLayoutView="75" workbookViewId="0">
      <selection sqref="A1:F1"/>
    </sheetView>
  </sheetViews>
  <sheetFormatPr defaultColWidth="0" defaultRowHeight="12.75"/>
  <cols>
    <col min="1" max="1" width="4.75" style="5" bestFit="1" customWidth="1"/>
    <col min="2" max="2" width="40.25" style="5" customWidth="1"/>
    <col min="3" max="3" width="26.125" style="5" customWidth="1"/>
    <col min="4" max="4" width="20.625" style="5" customWidth="1"/>
    <col min="5" max="5" width="18.5" style="5" customWidth="1"/>
    <col min="6" max="6" width="18.625" style="4" customWidth="1"/>
    <col min="7" max="16" width="0" style="5" hidden="1" customWidth="1"/>
    <col min="17" max="16384" width="5.75" style="5" hidden="1"/>
  </cols>
  <sheetData>
    <row r="1" spans="1:14" s="21" customFormat="1" ht="34.5" customHeight="1">
      <c r="A1" s="198" t="s">
        <v>242</v>
      </c>
      <c r="B1" s="199"/>
      <c r="C1" s="199"/>
      <c r="D1" s="199"/>
      <c r="E1" s="199"/>
      <c r="F1" s="199"/>
    </row>
    <row r="2" spans="1:14" s="21" customFormat="1" ht="20.25">
      <c r="A2" s="22"/>
      <c r="B2" s="23"/>
      <c r="C2" s="23"/>
      <c r="D2" s="23"/>
      <c r="E2" s="23"/>
      <c r="F2" s="23"/>
    </row>
    <row r="3" spans="1:14" s="21" customFormat="1" ht="22.5" customHeight="1">
      <c r="A3" s="24"/>
      <c r="B3" s="25" t="s">
        <v>128</v>
      </c>
      <c r="C3" s="25" t="s">
        <v>71</v>
      </c>
      <c r="D3" s="25" t="s">
        <v>243</v>
      </c>
      <c r="E3" s="25" t="s">
        <v>244</v>
      </c>
      <c r="F3" s="25" t="s">
        <v>220</v>
      </c>
    </row>
    <row r="4" spans="1:14" s="21" customFormat="1" ht="64.5" customHeight="1">
      <c r="A4" s="197" t="s">
        <v>129</v>
      </c>
      <c r="B4" s="78" t="s">
        <v>245</v>
      </c>
      <c r="C4" s="26" t="s">
        <v>122</v>
      </c>
      <c r="D4" s="27">
        <f>'Ανάλυση Τιμών Μοντέλων'!F5</f>
        <v>19749.527999999998</v>
      </c>
      <c r="E4" s="27">
        <f>'Ανάλυση Τιμών Μοντέλων'!F7</f>
        <v>21480.488000000001</v>
      </c>
      <c r="F4" s="27">
        <f>'Ανάλυση Τιμών Μοντέλων'!F11</f>
        <v>21650.2</v>
      </c>
    </row>
    <row r="5" spans="1:14" s="21" customFormat="1" ht="20.25">
      <c r="A5" s="31"/>
      <c r="B5" s="28"/>
      <c r="C5" s="29"/>
      <c r="D5" s="29"/>
      <c r="E5" s="29"/>
      <c r="F5" s="29"/>
    </row>
    <row r="6" spans="1:14" s="21" customFormat="1" ht="30" customHeight="1">
      <c r="A6" s="206" t="s">
        <v>138</v>
      </c>
      <c r="B6" s="78" t="s">
        <v>246</v>
      </c>
      <c r="C6" s="26" t="s">
        <v>122</v>
      </c>
      <c r="D6" s="27">
        <f>'Ανάλυση Τιμών Μοντέλων'!F6</f>
        <v>21300.460000000003</v>
      </c>
      <c r="E6" s="27">
        <f>'Ανάλυση Τιμών Μοντέλων'!F8</f>
        <v>21800.224000000002</v>
      </c>
      <c r="F6" s="27" t="s">
        <v>0</v>
      </c>
    </row>
    <row r="7" spans="1:14" s="21" customFormat="1" ht="30" customHeight="1">
      <c r="A7" s="207"/>
      <c r="B7" s="208" t="s">
        <v>247</v>
      </c>
      <c r="C7" s="26" t="s">
        <v>122</v>
      </c>
      <c r="D7" s="27" t="s">
        <v>0</v>
      </c>
      <c r="E7" s="27">
        <f>'Ανάλυση Τιμών Μοντέλων'!F9</f>
        <v>21699.524000000001</v>
      </c>
      <c r="F7" s="27">
        <f>'Ανάλυση Τιμών Μοντέλων'!F12</f>
        <v>21799.539999999997</v>
      </c>
    </row>
    <row r="8" spans="1:14" s="21" customFormat="1" ht="30" customHeight="1">
      <c r="A8" s="207"/>
      <c r="B8" s="209"/>
      <c r="C8" s="30" t="s">
        <v>248</v>
      </c>
      <c r="D8" s="27" t="s">
        <v>0</v>
      </c>
      <c r="E8" s="27">
        <f>'Ανάλυση Τιμών Μοντέλων'!F10</f>
        <v>26059.800000000003</v>
      </c>
      <c r="F8" s="27" t="s">
        <v>0</v>
      </c>
    </row>
    <row r="9" spans="1:14" ht="42.75" customHeight="1">
      <c r="A9" s="202"/>
      <c r="B9" s="203"/>
      <c r="C9" s="203"/>
      <c r="D9" s="203"/>
      <c r="E9" s="203"/>
      <c r="F9" s="204"/>
    </row>
    <row r="10" spans="1:14" ht="230.25" customHeight="1">
      <c r="A10" s="205" t="s">
        <v>192</v>
      </c>
      <c r="B10" s="205"/>
      <c r="C10" s="205"/>
      <c r="D10" s="205"/>
      <c r="E10" s="205"/>
      <c r="F10" s="205"/>
    </row>
    <row r="11" spans="1:14" ht="32.25" customHeight="1">
      <c r="A11" s="201" t="s">
        <v>149</v>
      </c>
      <c r="B11" s="201"/>
      <c r="C11" s="201"/>
      <c r="D11" s="201"/>
      <c r="E11" s="201"/>
      <c r="F11" s="201"/>
      <c r="G11" s="13"/>
      <c r="H11" s="13"/>
      <c r="I11" s="13"/>
      <c r="J11" s="13"/>
      <c r="K11" s="13"/>
      <c r="L11" s="13"/>
      <c r="M11" s="13"/>
      <c r="N11" s="13"/>
    </row>
    <row r="12" spans="1:14" ht="15.75">
      <c r="A12" s="200"/>
      <c r="B12" s="200"/>
      <c r="C12" s="200"/>
      <c r="D12" s="200"/>
      <c r="E12" s="200"/>
      <c r="F12" s="200"/>
    </row>
    <row r="13" spans="1:14">
      <c r="F13" s="5"/>
    </row>
    <row r="14" spans="1:14">
      <c r="F14" s="5"/>
    </row>
    <row r="15" spans="1:14">
      <c r="F15" s="5"/>
    </row>
    <row r="16" spans="1:14">
      <c r="F16" s="5"/>
    </row>
    <row r="17" spans="6:6">
      <c r="F17" s="5"/>
    </row>
    <row r="18" spans="6:6">
      <c r="F18" s="5"/>
    </row>
    <row r="19" spans="6:6">
      <c r="F19" s="5"/>
    </row>
    <row r="20" spans="6:6">
      <c r="F20" s="5"/>
    </row>
    <row r="21" spans="6:6">
      <c r="F21" s="5"/>
    </row>
    <row r="22" spans="6:6">
      <c r="F22" s="5"/>
    </row>
    <row r="23" spans="6:6">
      <c r="F23" s="5"/>
    </row>
    <row r="24" spans="6:6">
      <c r="F24" s="5"/>
    </row>
    <row r="25" spans="6:6">
      <c r="F25" s="5"/>
    </row>
  </sheetData>
  <sheetProtection formatCells="0" formatColumns="0" formatRows="0" insertColumns="0" insertRows="0" insertHyperlinks="0" deleteColumns="0" deleteRows="0" sort="0" autoFilter="0" pivotTables="0"/>
  <mergeCells count="7">
    <mergeCell ref="A1:F1"/>
    <mergeCell ref="A12:F12"/>
    <mergeCell ref="A11:F11"/>
    <mergeCell ref="A9:F9"/>
    <mergeCell ref="A10:F10"/>
    <mergeCell ref="A6:A8"/>
    <mergeCell ref="B7:B8"/>
  </mergeCells>
  <phoneticPr fontId="0"/>
  <printOptions horizontalCentered="1"/>
  <pageMargins left="0.39370078740157483" right="0.39370078740157483" top="0.59055118110236227" bottom="0.39370078740157483" header="0.23622047244094491" footer="0.27559055118110237"/>
  <pageSetup paperSize="9" scale="9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applyStyles="1" summaryRight="0"/>
    <pageSetUpPr fitToPage="1"/>
  </sheetPr>
  <dimension ref="A1:G382"/>
  <sheetViews>
    <sheetView view="pageBreakPreview" zoomScale="62" zoomScaleNormal="60" zoomScaleSheetLayoutView="62" workbookViewId="0"/>
  </sheetViews>
  <sheetFormatPr defaultColWidth="0" defaultRowHeight="18.75" zeroHeight="1"/>
  <cols>
    <col min="1" max="1" width="162.875" style="90" customWidth="1"/>
    <col min="2" max="2" width="27.75" style="104" customWidth="1"/>
    <col min="3" max="3" width="20.25" style="108" customWidth="1"/>
    <col min="4" max="4" width="18.375" style="108" customWidth="1"/>
    <col min="5" max="5" width="23" style="108" customWidth="1"/>
    <col min="6" max="7" width="39.25" style="90" hidden="1" customWidth="1"/>
    <col min="8" max="16384" width="25.625" style="90" hidden="1"/>
  </cols>
  <sheetData>
    <row r="1" spans="1:5" s="185" customFormat="1" ht="30.75" customHeight="1">
      <c r="A1" s="183" t="s">
        <v>364</v>
      </c>
      <c r="B1" s="184"/>
      <c r="C1" s="86" t="str">
        <f>Εκδόσεις!D3</f>
        <v>Edition</v>
      </c>
      <c r="D1" s="86" t="str">
        <f>Εκδόσεις!E3</f>
        <v>Elegance</v>
      </c>
      <c r="E1" s="86" t="str">
        <f>Εκδόσεις!F3</f>
        <v>GS Line</v>
      </c>
    </row>
    <row r="2" spans="1:5" ht="20.25">
      <c r="A2" s="87" t="s">
        <v>7</v>
      </c>
      <c r="B2" s="87" t="s">
        <v>15</v>
      </c>
      <c r="C2" s="210"/>
      <c r="D2" s="210"/>
      <c r="E2" s="210"/>
    </row>
    <row r="3" spans="1:5" s="94" customFormat="1">
      <c r="A3" s="91" t="s">
        <v>259</v>
      </c>
      <c r="B3" s="92" t="s">
        <v>164</v>
      </c>
      <c r="C3" s="93" t="s">
        <v>3</v>
      </c>
      <c r="D3" s="93" t="s">
        <v>0</v>
      </c>
      <c r="E3" s="93" t="s">
        <v>0</v>
      </c>
    </row>
    <row r="4" spans="1:5" s="94" customFormat="1">
      <c r="A4" s="91" t="s">
        <v>299</v>
      </c>
      <c r="B4" s="92" t="s">
        <v>190</v>
      </c>
      <c r="C4" s="93">
        <f>'Ανάλυση Τιμών Προαιρ. εξοπλ.'!C5</f>
        <v>150.48000000000002</v>
      </c>
      <c r="D4" s="93" t="s">
        <v>0</v>
      </c>
      <c r="E4" s="93" t="s">
        <v>0</v>
      </c>
    </row>
    <row r="5" spans="1:5" s="94" customFormat="1">
      <c r="A5" s="91" t="s">
        <v>300</v>
      </c>
      <c r="B5" s="92" t="s">
        <v>226</v>
      </c>
      <c r="C5" s="93" t="s">
        <v>0</v>
      </c>
      <c r="D5" s="93" t="s">
        <v>0</v>
      </c>
      <c r="E5" s="93" t="s">
        <v>3</v>
      </c>
    </row>
    <row r="6" spans="1:5" s="94" customFormat="1">
      <c r="A6" s="91" t="s">
        <v>228</v>
      </c>
      <c r="B6" s="92" t="s">
        <v>227</v>
      </c>
      <c r="C6" s="95" t="s">
        <v>0</v>
      </c>
      <c r="D6" s="93" t="s">
        <v>0</v>
      </c>
      <c r="E6" s="93">
        <f>'Ανάλυση Τιμών Προαιρ. εξοπλ.'!C6</f>
        <v>900.24</v>
      </c>
    </row>
    <row r="7" spans="1:5" s="94" customFormat="1">
      <c r="A7" s="91" t="s">
        <v>281</v>
      </c>
      <c r="B7" s="92" t="s">
        <v>229</v>
      </c>
      <c r="C7" s="93" t="s">
        <v>0</v>
      </c>
      <c r="D7" s="93" t="s">
        <v>3</v>
      </c>
      <c r="E7" s="93" t="s">
        <v>0</v>
      </c>
    </row>
    <row r="8" spans="1:5" s="94" customFormat="1">
      <c r="A8" s="91" t="s">
        <v>228</v>
      </c>
      <c r="B8" s="92" t="s">
        <v>82</v>
      </c>
      <c r="C8" s="95" t="s">
        <v>0</v>
      </c>
      <c r="D8" s="93">
        <f>'Ανάλυση Τιμών Προαιρ. εξοπλ.'!C7</f>
        <v>799.92000000000007</v>
      </c>
      <c r="E8" s="93" t="s">
        <v>0</v>
      </c>
    </row>
    <row r="9" spans="1:5" s="94" customFormat="1">
      <c r="A9" s="91" t="s">
        <v>102</v>
      </c>
      <c r="B9" s="92" t="s">
        <v>101</v>
      </c>
      <c r="C9" s="93" t="s">
        <v>0</v>
      </c>
      <c r="D9" s="93" t="s">
        <v>3</v>
      </c>
      <c r="E9" s="93" t="s">
        <v>3</v>
      </c>
    </row>
    <row r="10" spans="1:5" s="94" customFormat="1">
      <c r="A10" s="91" t="s">
        <v>204</v>
      </c>
      <c r="B10" s="92" t="s">
        <v>5</v>
      </c>
      <c r="C10" s="93" t="s">
        <v>225</v>
      </c>
      <c r="D10" s="93" t="s">
        <v>3</v>
      </c>
      <c r="E10" s="93" t="s">
        <v>3</v>
      </c>
    </row>
    <row r="11" spans="1:5" ht="20.25">
      <c r="A11" s="88" t="s">
        <v>21</v>
      </c>
      <c r="B11" s="96"/>
      <c r="C11" s="212"/>
      <c r="D11" s="212"/>
      <c r="E11" s="212"/>
    </row>
    <row r="12" spans="1:5">
      <c r="A12" s="91" t="s">
        <v>134</v>
      </c>
      <c r="B12" s="92" t="s">
        <v>135</v>
      </c>
      <c r="C12" s="93" t="s">
        <v>3</v>
      </c>
      <c r="D12" s="93" t="s">
        <v>3</v>
      </c>
      <c r="E12" s="93" t="s">
        <v>3</v>
      </c>
    </row>
    <row r="13" spans="1:5">
      <c r="A13" s="91" t="s">
        <v>99</v>
      </c>
      <c r="B13" s="92" t="s">
        <v>98</v>
      </c>
      <c r="C13" s="93">
        <f>'Ανάλυση Τιμών Προαιρ. εξοπλ.'!C9</f>
        <v>299.64</v>
      </c>
      <c r="D13" s="93">
        <f>'Ανάλυση Τιμών Προαιρ. εξοπλ.'!C9</f>
        <v>299.64</v>
      </c>
      <c r="E13" s="93" t="s">
        <v>230</v>
      </c>
    </row>
    <row r="14" spans="1:5">
      <c r="A14" s="97" t="s">
        <v>100</v>
      </c>
      <c r="B14" s="92" t="s">
        <v>78</v>
      </c>
      <c r="C14" s="93" t="s">
        <v>0</v>
      </c>
      <c r="D14" s="93" t="s">
        <v>3</v>
      </c>
      <c r="E14" s="93">
        <f>'Ανάλυση Τιμών Προαιρ. εξοπλ.'!C10</f>
        <v>200.32000000000002</v>
      </c>
    </row>
    <row r="15" spans="1:5" s="94" customFormat="1">
      <c r="A15" s="97" t="s">
        <v>232</v>
      </c>
      <c r="B15" s="92" t="s">
        <v>231</v>
      </c>
      <c r="C15" s="93" t="s">
        <v>0</v>
      </c>
      <c r="D15" s="93" t="s">
        <v>0</v>
      </c>
      <c r="E15" s="93" t="s">
        <v>230</v>
      </c>
    </row>
    <row r="16" spans="1:5">
      <c r="A16" s="97" t="s">
        <v>254</v>
      </c>
      <c r="B16" s="92" t="s">
        <v>185</v>
      </c>
      <c r="C16" s="93" t="s">
        <v>0</v>
      </c>
      <c r="D16" s="93">
        <f>'Ανάλυση Τιμών Προαιρ. εξοπλ.'!C11</f>
        <v>299.64</v>
      </c>
      <c r="E16" s="93">
        <f>'Ανάλυση Τιμών Προαιρ. εξοπλ.'!C11</f>
        <v>299.64</v>
      </c>
    </row>
    <row r="17" spans="1:5" ht="20.25">
      <c r="A17" s="88" t="s">
        <v>19</v>
      </c>
      <c r="B17" s="96"/>
      <c r="C17" s="212"/>
      <c r="D17" s="212"/>
      <c r="E17" s="212"/>
    </row>
    <row r="18" spans="1:5" s="94" customFormat="1">
      <c r="A18" s="91" t="s">
        <v>179</v>
      </c>
      <c r="B18" s="92" t="s">
        <v>180</v>
      </c>
      <c r="C18" s="93" t="s">
        <v>20</v>
      </c>
      <c r="D18" s="93" t="s">
        <v>20</v>
      </c>
      <c r="E18" s="93" t="s">
        <v>20</v>
      </c>
    </row>
    <row r="19" spans="1:5" s="94" customFormat="1">
      <c r="A19" s="91" t="s">
        <v>156</v>
      </c>
      <c r="B19" s="92" t="s">
        <v>16</v>
      </c>
      <c r="C19" s="93">
        <f>'Ανάλυση Τιμών Προαιρ. εξοπλ.'!C13</f>
        <v>170.28</v>
      </c>
      <c r="D19" s="93">
        <f>'Ανάλυση Τιμών Προαιρ. εξοπλ.'!C13</f>
        <v>170.28</v>
      </c>
      <c r="E19" s="93">
        <f>'Ανάλυση Τιμών Προαιρ. εξοπλ.'!C13</f>
        <v>170.28</v>
      </c>
    </row>
    <row r="20" spans="1:5" s="94" customFormat="1">
      <c r="A20" s="91" t="s">
        <v>252</v>
      </c>
      <c r="B20" s="92" t="s">
        <v>17</v>
      </c>
      <c r="C20" s="93">
        <f>'Ανάλυση Τιμών Προαιρ. εξοπλ.'!C14</f>
        <v>500.28000000000003</v>
      </c>
      <c r="D20" s="93">
        <f>'Ανάλυση Τιμών Προαιρ. εξοπλ.'!C14</f>
        <v>500.28000000000003</v>
      </c>
      <c r="E20" s="93">
        <f>'Ανάλυση Τιμών Προαιρ. εξοπλ.'!C14</f>
        <v>500.28000000000003</v>
      </c>
    </row>
    <row r="21" spans="1:5" s="94" customFormat="1">
      <c r="A21" s="91" t="s">
        <v>253</v>
      </c>
      <c r="B21" s="92" t="s">
        <v>171</v>
      </c>
      <c r="C21" s="93">
        <f>'Ανάλυση Τιμών Προαιρ. εξοπλ.'!C15</f>
        <v>650.44000000000005</v>
      </c>
      <c r="D21" s="93">
        <f>'Ανάλυση Τιμών Προαιρ. εξοπλ.'!C15</f>
        <v>650.44000000000005</v>
      </c>
      <c r="E21" s="93">
        <f>'Ανάλυση Τιμών Προαιρ. εξοπλ.'!C15</f>
        <v>650.44000000000005</v>
      </c>
    </row>
    <row r="22" spans="1:5" ht="20.25">
      <c r="A22" s="88" t="s">
        <v>18</v>
      </c>
      <c r="B22" s="96"/>
      <c r="C22" s="212"/>
      <c r="D22" s="212"/>
      <c r="E22" s="212"/>
    </row>
    <row r="23" spans="1:5">
      <c r="A23" s="91" t="s">
        <v>234</v>
      </c>
      <c r="B23" s="92" t="s">
        <v>187</v>
      </c>
      <c r="C23" s="93" t="s">
        <v>225</v>
      </c>
      <c r="D23" s="93" t="s">
        <v>3</v>
      </c>
      <c r="E23" s="93" t="s">
        <v>0</v>
      </c>
    </row>
    <row r="24" spans="1:5">
      <c r="A24" s="91" t="s">
        <v>235</v>
      </c>
      <c r="B24" s="92" t="s">
        <v>233</v>
      </c>
      <c r="C24" s="93" t="s">
        <v>0</v>
      </c>
      <c r="D24" s="93" t="s">
        <v>0</v>
      </c>
      <c r="E24" s="93" t="s">
        <v>3</v>
      </c>
    </row>
    <row r="25" spans="1:5">
      <c r="A25" s="91" t="s">
        <v>286</v>
      </c>
      <c r="B25" s="92" t="s">
        <v>181</v>
      </c>
      <c r="C25" s="93" t="s">
        <v>0</v>
      </c>
      <c r="D25" s="93" t="s">
        <v>0</v>
      </c>
      <c r="E25" s="93">
        <f>'Ανάλυση Τιμών Προαιρ. εξοπλ.'!C17</f>
        <v>250.48000000000002</v>
      </c>
    </row>
    <row r="26" spans="1:5">
      <c r="A26" s="91" t="s">
        <v>287</v>
      </c>
      <c r="B26" s="92" t="s">
        <v>92</v>
      </c>
      <c r="C26" s="93" t="s">
        <v>0</v>
      </c>
      <c r="D26" s="93">
        <f>'Ανάλυση Τιμών Προαιρ. εξοπλ.'!C18</f>
        <v>250.48000000000002</v>
      </c>
      <c r="E26" s="93" t="s">
        <v>0</v>
      </c>
    </row>
    <row r="27" spans="1:5">
      <c r="A27" s="91" t="s">
        <v>288</v>
      </c>
      <c r="B27" s="92" t="s">
        <v>255</v>
      </c>
      <c r="C27" s="93" t="s">
        <v>0</v>
      </c>
      <c r="D27" s="93">
        <f>'Ανάλυση Τιμών Προαιρ. εξοπλ.'!C19</f>
        <v>250.48000000000002</v>
      </c>
      <c r="E27" s="93" t="s">
        <v>0</v>
      </c>
    </row>
    <row r="28" spans="1:5">
      <c r="A28" s="91" t="s">
        <v>289</v>
      </c>
      <c r="B28" s="92" t="s">
        <v>150</v>
      </c>
      <c r="C28" s="93" t="s">
        <v>0</v>
      </c>
      <c r="D28" s="93">
        <f>'Ανάλυση Τιμών Προαιρ. εξοπλ.'!C20</f>
        <v>250.48000000000002</v>
      </c>
      <c r="E28" s="93">
        <f>'Ανάλυση Τιμών Προαιρ. εξοπλ.'!C20</f>
        <v>250.48000000000002</v>
      </c>
    </row>
    <row r="29" spans="1:5">
      <c r="A29" s="91" t="s">
        <v>22</v>
      </c>
      <c r="B29" s="92" t="s">
        <v>36</v>
      </c>
      <c r="C29" s="93" t="s">
        <v>3</v>
      </c>
      <c r="D29" s="93" t="s">
        <v>3</v>
      </c>
      <c r="E29" s="93" t="s">
        <v>3</v>
      </c>
    </row>
    <row r="30" spans="1:5">
      <c r="A30" s="91" t="s">
        <v>44</v>
      </c>
      <c r="B30" s="92" t="s">
        <v>93</v>
      </c>
      <c r="C30" s="93">
        <v>70</v>
      </c>
      <c r="D30" s="93">
        <f>'Ανάλυση Τιμών Προαιρ. εξοπλ.'!C21</f>
        <v>69.960000000000008</v>
      </c>
      <c r="E30" s="93">
        <f>'Ανάλυση Τιμών Προαιρ. εξοπλ.'!C21</f>
        <v>69.960000000000008</v>
      </c>
    </row>
    <row r="31" spans="1:5" ht="20.25">
      <c r="A31" s="89" t="s">
        <v>43</v>
      </c>
      <c r="B31" s="98"/>
      <c r="C31" s="213"/>
      <c r="D31" s="213"/>
      <c r="E31" s="213"/>
    </row>
    <row r="32" spans="1:5" s="94" customFormat="1">
      <c r="A32" s="99" t="s">
        <v>292</v>
      </c>
      <c r="B32" s="92" t="s">
        <v>221</v>
      </c>
      <c r="C32" s="93" t="s">
        <v>3</v>
      </c>
      <c r="D32" s="93" t="s">
        <v>0</v>
      </c>
      <c r="E32" s="93" t="s">
        <v>0</v>
      </c>
    </row>
    <row r="33" spans="1:5" s="94" customFormat="1">
      <c r="A33" s="99" t="s">
        <v>372</v>
      </c>
      <c r="B33" s="92" t="s">
        <v>85</v>
      </c>
      <c r="C33" s="93">
        <f>'Ανάλυση Τιμών Προαιρ. εξοπλ.'!C23</f>
        <v>500.28000000000003</v>
      </c>
      <c r="D33" s="93" t="s">
        <v>236</v>
      </c>
      <c r="E33" s="93" t="s">
        <v>236</v>
      </c>
    </row>
    <row r="34" spans="1:5" s="94" customFormat="1" ht="40.5">
      <c r="A34" s="99" t="s">
        <v>305</v>
      </c>
      <c r="B34" s="175" t="s">
        <v>256</v>
      </c>
      <c r="C34" s="93" t="s">
        <v>0</v>
      </c>
      <c r="D34" s="93">
        <f>'Ανάλυση Τιμών Προαιρ. εξοπλ.'!C24</f>
        <v>900.24</v>
      </c>
      <c r="E34" s="93">
        <f>'Ανάλυση Τιμών Προαιρ. εξοπλ.'!C24</f>
        <v>900.24</v>
      </c>
    </row>
    <row r="35" spans="1:5" s="94" customFormat="1">
      <c r="A35" s="91" t="s">
        <v>86</v>
      </c>
      <c r="B35" s="92" t="s">
        <v>87</v>
      </c>
      <c r="C35" s="93" t="s">
        <v>3</v>
      </c>
      <c r="D35" s="93" t="s">
        <v>3</v>
      </c>
      <c r="E35" s="93" t="s">
        <v>3</v>
      </c>
    </row>
    <row r="36" spans="1:5" ht="20.25">
      <c r="A36" s="88" t="s">
        <v>1</v>
      </c>
      <c r="B36" s="96"/>
      <c r="C36" s="212"/>
      <c r="D36" s="212"/>
      <c r="E36" s="212"/>
    </row>
    <row r="37" spans="1:5">
      <c r="A37" s="91" t="s">
        <v>80</v>
      </c>
      <c r="B37" s="92" t="s">
        <v>37</v>
      </c>
      <c r="C37" s="93" t="s">
        <v>3</v>
      </c>
      <c r="D37" s="93" t="s">
        <v>3</v>
      </c>
      <c r="E37" s="93" t="s">
        <v>3</v>
      </c>
    </row>
    <row r="38" spans="1:5">
      <c r="A38" s="91" t="s">
        <v>237</v>
      </c>
      <c r="B38" s="92" t="s">
        <v>96</v>
      </c>
      <c r="C38" s="93" t="s">
        <v>0</v>
      </c>
      <c r="D38" s="93" t="s">
        <v>3</v>
      </c>
      <c r="E38" s="93" t="s">
        <v>3</v>
      </c>
    </row>
    <row r="39" spans="1:5">
      <c r="A39" s="91" t="s">
        <v>205</v>
      </c>
      <c r="B39" s="92" t="s">
        <v>25</v>
      </c>
      <c r="C39" s="93" t="s">
        <v>225</v>
      </c>
      <c r="D39" s="93" t="s">
        <v>3</v>
      </c>
      <c r="E39" s="93" t="s">
        <v>3</v>
      </c>
    </row>
    <row r="40" spans="1:5" ht="37.5">
      <c r="A40" s="100" t="s">
        <v>301</v>
      </c>
      <c r="B40" s="92" t="s">
        <v>79</v>
      </c>
      <c r="C40" s="93" t="s">
        <v>0</v>
      </c>
      <c r="D40" s="93" t="s">
        <v>3</v>
      </c>
      <c r="E40" s="93" t="s">
        <v>3</v>
      </c>
    </row>
    <row r="41" spans="1:5">
      <c r="A41" s="91" t="s">
        <v>377</v>
      </c>
      <c r="B41" s="92" t="s">
        <v>94</v>
      </c>
      <c r="C41" s="93" t="s">
        <v>3</v>
      </c>
      <c r="D41" s="93" t="s">
        <v>3</v>
      </c>
      <c r="E41" s="93" t="s">
        <v>3</v>
      </c>
    </row>
    <row r="42" spans="1:5">
      <c r="A42" s="91" t="s">
        <v>104</v>
      </c>
      <c r="B42" s="92" t="s">
        <v>105</v>
      </c>
      <c r="C42" s="93" t="s">
        <v>0</v>
      </c>
      <c r="D42" s="93" t="s">
        <v>3</v>
      </c>
      <c r="E42" s="93" t="s">
        <v>0</v>
      </c>
    </row>
    <row r="43" spans="1:5">
      <c r="A43" s="91" t="s">
        <v>198</v>
      </c>
      <c r="B43" s="92" t="s">
        <v>199</v>
      </c>
      <c r="C43" s="93" t="s">
        <v>3</v>
      </c>
      <c r="D43" s="93" t="s">
        <v>3</v>
      </c>
      <c r="E43" s="93" t="s">
        <v>3</v>
      </c>
    </row>
    <row r="44" spans="1:5">
      <c r="A44" s="91" t="s">
        <v>295</v>
      </c>
      <c r="B44" s="92" t="s">
        <v>23</v>
      </c>
      <c r="C44" s="93" t="s">
        <v>3</v>
      </c>
      <c r="D44" s="93" t="s">
        <v>3</v>
      </c>
      <c r="E44" s="93" t="s">
        <v>3</v>
      </c>
    </row>
    <row r="45" spans="1:5">
      <c r="A45" s="91" t="s">
        <v>222</v>
      </c>
      <c r="B45" s="92" t="s">
        <v>200</v>
      </c>
      <c r="C45" s="93" t="s">
        <v>3</v>
      </c>
      <c r="D45" s="93" t="s">
        <v>3</v>
      </c>
      <c r="E45" s="93" t="s">
        <v>3</v>
      </c>
    </row>
    <row r="46" spans="1:5">
      <c r="A46" s="91" t="s">
        <v>130</v>
      </c>
      <c r="B46" s="92" t="s">
        <v>131</v>
      </c>
      <c r="C46" s="93" t="s">
        <v>3</v>
      </c>
      <c r="D46" s="93" t="s">
        <v>3</v>
      </c>
      <c r="E46" s="93" t="s">
        <v>3</v>
      </c>
    </row>
    <row r="47" spans="1:5">
      <c r="A47" s="91" t="s">
        <v>9</v>
      </c>
      <c r="B47" s="92" t="s">
        <v>24</v>
      </c>
      <c r="C47" s="93" t="s">
        <v>3</v>
      </c>
      <c r="D47" s="93" t="s">
        <v>3</v>
      </c>
      <c r="E47" s="93" t="s">
        <v>3</v>
      </c>
    </row>
    <row r="48" spans="1:5" s="94" customFormat="1">
      <c r="A48" s="91" t="s">
        <v>381</v>
      </c>
      <c r="B48" s="92" t="s">
        <v>379</v>
      </c>
      <c r="C48" s="93" t="s">
        <v>0</v>
      </c>
      <c r="D48" s="93">
        <f>'Ανάλυση Τιμών Προαιρ. εξοπλ.'!C26</f>
        <v>1399.52</v>
      </c>
      <c r="E48" s="93">
        <f>'Ανάλυση Τιμών Προαιρ. εξοπλ.'!C26</f>
        <v>1399.52</v>
      </c>
    </row>
    <row r="49" spans="1:5" s="94" customFormat="1">
      <c r="A49" s="91" t="s">
        <v>382</v>
      </c>
      <c r="B49" s="92" t="s">
        <v>380</v>
      </c>
      <c r="C49" s="93" t="s">
        <v>0</v>
      </c>
      <c r="D49" s="93">
        <f>'Ανάλυση Τιμών Προαιρ. εξοπλ.'!C27</f>
        <v>399.96000000000004</v>
      </c>
      <c r="E49" s="93">
        <f>'Ανάλυση Τιμών Προαιρ. εξοπλ.'!C27</f>
        <v>399.96000000000004</v>
      </c>
    </row>
    <row r="50" spans="1:5">
      <c r="A50" s="91" t="s">
        <v>183</v>
      </c>
      <c r="B50" s="92" t="s">
        <v>182</v>
      </c>
      <c r="C50" s="93" t="s">
        <v>0</v>
      </c>
      <c r="D50" s="93">
        <f>'Ανάλυση Τιμών Προαιρ. εξοπλ.'!$C$28</f>
        <v>250.48000000000002</v>
      </c>
      <c r="E50" s="93" t="s">
        <v>0</v>
      </c>
    </row>
    <row r="51" spans="1:5">
      <c r="A51" s="91" t="s">
        <v>95</v>
      </c>
      <c r="B51" s="92" t="s">
        <v>12</v>
      </c>
      <c r="C51" s="93">
        <f>'Ανάλυση Τιμών Προαιρ. εξοπλ.'!$C$29</f>
        <v>179.52</v>
      </c>
      <c r="D51" s="93" t="s">
        <v>236</v>
      </c>
      <c r="E51" s="93" t="s">
        <v>236</v>
      </c>
    </row>
    <row r="52" spans="1:5">
      <c r="A52" s="91" t="s">
        <v>41</v>
      </c>
      <c r="B52" s="92" t="s">
        <v>91</v>
      </c>
      <c r="C52" s="93" t="s">
        <v>3</v>
      </c>
      <c r="D52" s="93" t="s">
        <v>3</v>
      </c>
      <c r="E52" s="93" t="s">
        <v>3</v>
      </c>
    </row>
    <row r="53" spans="1:5">
      <c r="A53" s="91" t="s">
        <v>206</v>
      </c>
      <c r="B53" s="92" t="s">
        <v>90</v>
      </c>
      <c r="C53" s="93">
        <f>'Ανάλυση Τιμών Προαιρ. εξοπλ.'!$C$30</f>
        <v>399.96000000000004</v>
      </c>
      <c r="D53" s="93">
        <f>'Ανάλυση Τιμών Προαιρ. εξοπλ.'!$C$30</f>
        <v>399.96000000000004</v>
      </c>
      <c r="E53" s="93">
        <f>'Ανάλυση Τιμών Προαιρ. εξοπλ.'!$C$30</f>
        <v>399.96000000000004</v>
      </c>
    </row>
    <row r="54" spans="1:5">
      <c r="A54" s="91" t="s">
        <v>123</v>
      </c>
      <c r="B54" s="92" t="s">
        <v>124</v>
      </c>
      <c r="C54" s="93" t="s">
        <v>225</v>
      </c>
      <c r="D54" s="93" t="s">
        <v>0</v>
      </c>
      <c r="E54" s="93" t="s">
        <v>0</v>
      </c>
    </row>
    <row r="55" spans="1:5" ht="24" customHeight="1">
      <c r="A55" s="91" t="s">
        <v>376</v>
      </c>
      <c r="B55" s="92" t="s">
        <v>166</v>
      </c>
      <c r="C55" s="93">
        <f>'Ανάλυση Τιμών Προαιρ. εξοπλ.'!$C$31</f>
        <v>500.28000000000003</v>
      </c>
      <c r="D55" s="93" t="s">
        <v>3</v>
      </c>
      <c r="E55" s="93" t="s">
        <v>230</v>
      </c>
    </row>
    <row r="56" spans="1:5">
      <c r="A56" s="91" t="s">
        <v>197</v>
      </c>
      <c r="B56" s="92" t="s">
        <v>167</v>
      </c>
      <c r="C56" s="93">
        <f>'Ανάλυση Τιμών Προαιρ. εξοπλ.'!$C$32</f>
        <v>199.64000000000001</v>
      </c>
      <c r="D56" s="93" t="s">
        <v>236</v>
      </c>
      <c r="E56" s="93" t="s">
        <v>236</v>
      </c>
    </row>
    <row r="57" spans="1:5">
      <c r="A57" s="91" t="s">
        <v>267</v>
      </c>
      <c r="B57" s="92" t="s">
        <v>266</v>
      </c>
      <c r="C57" s="93" t="s">
        <v>0</v>
      </c>
      <c r="D57" s="93">
        <f>'Ανάλυση Τιμών Προαιρ. εξοπλ.'!$C$33</f>
        <v>599.6</v>
      </c>
      <c r="E57" s="93">
        <f>'Ανάλυση Τιμών Προαιρ. εξοπλ.'!$C$33</f>
        <v>599.6</v>
      </c>
    </row>
    <row r="58" spans="1:5" ht="37.5">
      <c r="A58" s="91" t="s">
        <v>290</v>
      </c>
      <c r="B58" s="92" t="s">
        <v>103</v>
      </c>
      <c r="C58" s="93" t="s">
        <v>0</v>
      </c>
      <c r="D58" s="93">
        <f>'Ανάλυση Τιμών Προαιρ. εξοπλ.'!$C$34</f>
        <v>900.24</v>
      </c>
      <c r="E58" s="93">
        <f>'Ανάλυση Τιμών Προαιρ. εξοπλ.'!$C$34</f>
        <v>900.24</v>
      </c>
    </row>
    <row r="59" spans="1:5" ht="20.25">
      <c r="A59" s="88" t="s">
        <v>310</v>
      </c>
      <c r="B59" s="96"/>
      <c r="C59" s="212"/>
      <c r="D59" s="212"/>
      <c r="E59" s="212"/>
    </row>
    <row r="60" spans="1:5">
      <c r="A60" s="91" t="s">
        <v>6</v>
      </c>
      <c r="B60" s="92" t="s">
        <v>26</v>
      </c>
      <c r="C60" s="93" t="s">
        <v>3</v>
      </c>
      <c r="D60" s="93" t="s">
        <v>0</v>
      </c>
      <c r="E60" s="93" t="s">
        <v>0</v>
      </c>
    </row>
    <row r="61" spans="1:5">
      <c r="A61" s="91" t="s">
        <v>170</v>
      </c>
      <c r="B61" s="92" t="s">
        <v>13</v>
      </c>
      <c r="C61" s="93">
        <f>'Ανάλυση Τιμών Προαιρ. εξοπλ.'!C36</f>
        <v>220.44</v>
      </c>
      <c r="D61" s="93" t="s">
        <v>3</v>
      </c>
      <c r="E61" s="93" t="s">
        <v>230</v>
      </c>
    </row>
    <row r="62" spans="1:5">
      <c r="A62" s="91" t="s">
        <v>201</v>
      </c>
      <c r="B62" s="92" t="s">
        <v>202</v>
      </c>
      <c r="C62" s="93" t="s">
        <v>238</v>
      </c>
      <c r="D62" s="173" t="s">
        <v>239</v>
      </c>
      <c r="E62" s="173" t="s">
        <v>291</v>
      </c>
    </row>
    <row r="63" spans="1:5">
      <c r="A63" s="91" t="s">
        <v>132</v>
      </c>
      <c r="B63" s="92" t="s">
        <v>133</v>
      </c>
      <c r="C63" s="93" t="s">
        <v>3</v>
      </c>
      <c r="D63" s="93" t="s">
        <v>3</v>
      </c>
      <c r="E63" s="93" t="s">
        <v>3</v>
      </c>
    </row>
    <row r="64" spans="1:5">
      <c r="A64" s="91" t="s">
        <v>219</v>
      </c>
      <c r="B64" s="92" t="s">
        <v>203</v>
      </c>
      <c r="C64" s="93" t="s">
        <v>3</v>
      </c>
      <c r="D64" s="93" t="s">
        <v>3</v>
      </c>
      <c r="E64" s="93" t="s">
        <v>3</v>
      </c>
    </row>
    <row r="65" spans="1:5">
      <c r="A65" s="91" t="s">
        <v>83</v>
      </c>
      <c r="B65" s="92" t="s">
        <v>84</v>
      </c>
      <c r="C65" s="93" t="s">
        <v>0</v>
      </c>
      <c r="D65" s="93" t="s">
        <v>3</v>
      </c>
      <c r="E65" s="93" t="s">
        <v>3</v>
      </c>
    </row>
    <row r="66" spans="1:5">
      <c r="A66" s="91" t="s">
        <v>88</v>
      </c>
      <c r="B66" s="92" t="s">
        <v>89</v>
      </c>
      <c r="C66" s="93" t="s">
        <v>3</v>
      </c>
      <c r="D66" s="93" t="s">
        <v>3</v>
      </c>
      <c r="E66" s="93" t="s">
        <v>3</v>
      </c>
    </row>
    <row r="67" spans="1:5">
      <c r="A67" s="91" t="s">
        <v>10</v>
      </c>
      <c r="B67" s="92" t="s">
        <v>27</v>
      </c>
      <c r="C67" s="93" t="s">
        <v>3</v>
      </c>
      <c r="D67" s="93" t="s">
        <v>3</v>
      </c>
      <c r="E67" s="93" t="s">
        <v>3</v>
      </c>
    </row>
    <row r="68" spans="1:5">
      <c r="A68" s="91" t="s">
        <v>207</v>
      </c>
      <c r="B68" s="92" t="s">
        <v>28</v>
      </c>
      <c r="C68" s="93" t="s">
        <v>225</v>
      </c>
      <c r="D68" s="93" t="s">
        <v>3</v>
      </c>
      <c r="E68" s="93" t="s">
        <v>3</v>
      </c>
    </row>
    <row r="69" spans="1:5">
      <c r="A69" s="91" t="s">
        <v>157</v>
      </c>
      <c r="B69" s="92" t="s">
        <v>158</v>
      </c>
      <c r="C69" s="93" t="s">
        <v>0</v>
      </c>
      <c r="D69" s="93" t="s">
        <v>3</v>
      </c>
      <c r="E69" s="93" t="s">
        <v>0</v>
      </c>
    </row>
    <row r="70" spans="1:5" ht="56.25">
      <c r="A70" s="101" t="s">
        <v>373</v>
      </c>
      <c r="B70" s="92" t="s">
        <v>188</v>
      </c>
      <c r="C70" s="93" t="s">
        <v>285</v>
      </c>
      <c r="D70" s="93" t="s">
        <v>3</v>
      </c>
      <c r="E70" s="93" t="s">
        <v>3</v>
      </c>
    </row>
    <row r="71" spans="1:5" ht="56.25">
      <c r="A71" s="101" t="s">
        <v>309</v>
      </c>
      <c r="B71" s="92" t="s">
        <v>282</v>
      </c>
      <c r="C71" s="93" t="s">
        <v>0</v>
      </c>
      <c r="D71" s="93" t="s">
        <v>283</v>
      </c>
      <c r="E71" s="93" t="s">
        <v>284</v>
      </c>
    </row>
    <row r="72" spans="1:5">
      <c r="A72" s="91" t="s">
        <v>39</v>
      </c>
      <c r="B72" s="92" t="s">
        <v>38</v>
      </c>
      <c r="C72" s="93" t="s">
        <v>3</v>
      </c>
      <c r="D72" s="93" t="s">
        <v>3</v>
      </c>
      <c r="E72" s="93" t="s">
        <v>3</v>
      </c>
    </row>
    <row r="73" spans="1:5">
      <c r="A73" s="91" t="s">
        <v>208</v>
      </c>
      <c r="B73" s="92" t="s">
        <v>165</v>
      </c>
      <c r="C73" s="93" t="s">
        <v>225</v>
      </c>
      <c r="D73" s="93" t="s">
        <v>0</v>
      </c>
      <c r="E73" s="93" t="s">
        <v>0</v>
      </c>
    </row>
    <row r="74" spans="1:5">
      <c r="A74" s="91" t="s">
        <v>306</v>
      </c>
      <c r="B74" s="92" t="s">
        <v>11</v>
      </c>
      <c r="C74" s="93" t="s">
        <v>3</v>
      </c>
      <c r="D74" s="93" t="s">
        <v>3</v>
      </c>
      <c r="E74" s="93" t="s">
        <v>3</v>
      </c>
    </row>
    <row r="75" spans="1:5">
      <c r="A75" s="91" t="s">
        <v>97</v>
      </c>
      <c r="B75" s="92" t="s">
        <v>14</v>
      </c>
      <c r="C75" s="93" t="s">
        <v>0</v>
      </c>
      <c r="D75" s="93">
        <f>'Ανάλυση Τιμών Προαιρ. εξοπλ.'!C37</f>
        <v>900.24</v>
      </c>
      <c r="E75" s="93" t="s">
        <v>0</v>
      </c>
    </row>
    <row r="76" spans="1:5">
      <c r="A76" s="91" t="s">
        <v>209</v>
      </c>
      <c r="B76" s="92" t="s">
        <v>126</v>
      </c>
      <c r="C76" s="93">
        <f>'Ανάλυση Τιμών Προαιρ. εξοπλ.'!C39</f>
        <v>299.64</v>
      </c>
      <c r="D76" s="93" t="s">
        <v>0</v>
      </c>
      <c r="E76" s="93" t="s">
        <v>0</v>
      </c>
    </row>
    <row r="77" spans="1:5">
      <c r="A77" s="91" t="s">
        <v>8</v>
      </c>
      <c r="B77" s="92" t="s">
        <v>29</v>
      </c>
      <c r="C77" s="93" t="s">
        <v>3</v>
      </c>
      <c r="D77" s="93" t="s">
        <v>3</v>
      </c>
      <c r="E77" s="93" t="s">
        <v>3</v>
      </c>
    </row>
    <row r="78" spans="1:5" ht="20.25">
      <c r="A78" s="88" t="s">
        <v>223</v>
      </c>
      <c r="B78" s="96"/>
      <c r="C78" s="212"/>
      <c r="D78" s="212"/>
      <c r="E78" s="212"/>
    </row>
    <row r="79" spans="1:5">
      <c r="A79" s="91" t="s">
        <v>302</v>
      </c>
      <c r="B79" s="92" t="s">
        <v>224</v>
      </c>
      <c r="C79" s="93" t="s">
        <v>3</v>
      </c>
      <c r="D79" s="93" t="s">
        <v>0</v>
      </c>
      <c r="E79" s="93" t="s">
        <v>0</v>
      </c>
    </row>
    <row r="80" spans="1:5" ht="37.5">
      <c r="A80" s="91" t="s">
        <v>383</v>
      </c>
      <c r="B80" s="92" t="s">
        <v>240</v>
      </c>
      <c r="C80" s="93" t="s">
        <v>0</v>
      </c>
      <c r="D80" s="93" t="s">
        <v>0</v>
      </c>
      <c r="E80" s="93" t="s">
        <v>3</v>
      </c>
    </row>
    <row r="81" spans="1:6">
      <c r="A81" s="91" t="s">
        <v>303</v>
      </c>
      <c r="B81" s="92" t="s">
        <v>257</v>
      </c>
      <c r="C81" s="93" t="s">
        <v>0</v>
      </c>
      <c r="D81" s="93">
        <f>'Ανάλυση Τιμών Προαιρ. εξοπλ.'!C42</f>
        <v>500.28000000000003</v>
      </c>
      <c r="E81" s="93">
        <f>'Ανάλυση Τιμών Προαιρ. εξοπλ.'!C42</f>
        <v>500.28000000000003</v>
      </c>
    </row>
    <row r="82" spans="1:6">
      <c r="A82" s="91" t="s">
        <v>304</v>
      </c>
      <c r="B82" s="92" t="s">
        <v>275</v>
      </c>
      <c r="C82" s="93" t="s">
        <v>0</v>
      </c>
      <c r="D82" s="93">
        <f>'Ανάλυση Τιμών Προαιρ. εξοπλ.'!C43</f>
        <v>1099.56</v>
      </c>
      <c r="E82" s="93">
        <f>'Ανάλυση Τιμών Προαιρ. εξοπλ.'!C43</f>
        <v>1099.56</v>
      </c>
    </row>
    <row r="83" spans="1:6">
      <c r="A83" s="91" t="s">
        <v>378</v>
      </c>
      <c r="B83" s="92" t="s">
        <v>241</v>
      </c>
      <c r="C83" s="93">
        <f>'Ανάλυση Τιμών Προαιρ. εξοπλ.'!C44</f>
        <v>749.76</v>
      </c>
      <c r="D83" s="93" t="s">
        <v>3</v>
      </c>
      <c r="E83" s="93" t="s">
        <v>3</v>
      </c>
    </row>
    <row r="84" spans="1:6" ht="37.5">
      <c r="A84" s="91" t="s">
        <v>307</v>
      </c>
      <c r="B84" s="92" t="s">
        <v>258</v>
      </c>
      <c r="C84" s="93" t="s">
        <v>0</v>
      </c>
      <c r="D84" s="93">
        <f>'Ανάλυση Τιμών Προαιρ. εξοπλ.'!C45</f>
        <v>1399.52</v>
      </c>
      <c r="E84" s="93" t="s">
        <v>0</v>
      </c>
    </row>
    <row r="85" spans="1:6" s="103" customFormat="1">
      <c r="A85" s="214" t="s">
        <v>308</v>
      </c>
      <c r="B85" s="214"/>
      <c r="C85" s="214"/>
      <c r="D85" s="214"/>
      <c r="E85" s="214"/>
      <c r="F85" s="102"/>
    </row>
    <row r="86" spans="1:6" ht="17.25" customHeight="1">
      <c r="A86" s="211"/>
      <c r="B86" s="211"/>
      <c r="C86" s="211"/>
      <c r="D86" s="211"/>
      <c r="E86" s="211"/>
    </row>
    <row r="87" spans="1:6" ht="87" customHeight="1">
      <c r="A87" s="215" t="s">
        <v>193</v>
      </c>
      <c r="B87" s="216"/>
      <c r="C87" s="216"/>
      <c r="D87" s="216"/>
      <c r="E87" s="216"/>
      <c r="F87" s="105"/>
    </row>
    <row r="88" spans="1:6" ht="39.75" hidden="1" customHeight="1">
      <c r="A88" s="211"/>
      <c r="B88" s="211"/>
      <c r="C88" s="211"/>
      <c r="D88" s="211"/>
      <c r="E88" s="211"/>
    </row>
    <row r="89" spans="1:6" ht="39.75" hidden="1" customHeight="1">
      <c r="A89" s="94"/>
      <c r="B89" s="106"/>
      <c r="C89" s="107"/>
      <c r="D89" s="107"/>
      <c r="E89" s="107"/>
    </row>
    <row r="90" spans="1:6" ht="39.75" hidden="1" customHeight="1"/>
    <row r="91" spans="1:6" ht="39.75" hidden="1" customHeight="1"/>
    <row r="92" spans="1:6" ht="39.75" hidden="1" customHeight="1"/>
    <row r="93" spans="1:6" ht="39.75" hidden="1" customHeight="1"/>
    <row r="94" spans="1:6" ht="39.75" hidden="1" customHeight="1"/>
    <row r="95" spans="1:6" ht="39.75" hidden="1" customHeight="1"/>
    <row r="96" spans="1:6" ht="39.75" hidden="1" customHeight="1"/>
    <row r="97" ht="39.75" hidden="1" customHeight="1"/>
    <row r="98" ht="39.75" hidden="1" customHeight="1"/>
    <row r="99" ht="39.75" hidden="1" customHeight="1"/>
    <row r="100" ht="39.75" hidden="1" customHeight="1"/>
    <row r="101" ht="39.75" hidden="1" customHeight="1"/>
    <row r="102" ht="39.75" hidden="1" customHeight="1"/>
    <row r="103" ht="39.75" hidden="1" customHeight="1"/>
    <row r="104" ht="39.75" hidden="1" customHeight="1"/>
    <row r="105" ht="39.75" hidden="1" customHeight="1"/>
    <row r="106" ht="39.75" hidden="1" customHeight="1"/>
    <row r="107" ht="39.75" hidden="1" customHeight="1"/>
    <row r="108" ht="39.75" hidden="1" customHeight="1"/>
    <row r="109" ht="39.75" hidden="1" customHeight="1"/>
    <row r="110" ht="39.75" hidden="1" customHeight="1"/>
    <row r="111" ht="39.75" hidden="1" customHeight="1"/>
    <row r="112" ht="39.75" hidden="1" customHeight="1"/>
    <row r="113" ht="39.75" hidden="1" customHeight="1"/>
    <row r="114" ht="39.75" hidden="1" customHeight="1"/>
    <row r="115" ht="39.75" hidden="1" customHeight="1"/>
    <row r="116" ht="39.75" hidden="1" customHeight="1"/>
    <row r="117" ht="39.75" hidden="1" customHeight="1"/>
    <row r="118" ht="39.75" hidden="1" customHeight="1"/>
    <row r="119" ht="39.75" hidden="1" customHeight="1"/>
    <row r="120" ht="39.75" hidden="1" customHeight="1"/>
    <row r="121" ht="39.75" hidden="1" customHeight="1"/>
    <row r="122" ht="39.75" hidden="1" customHeight="1"/>
    <row r="123" ht="39.75" hidden="1" customHeight="1"/>
    <row r="124" ht="39.75" hidden="1" customHeight="1"/>
    <row r="125" ht="39.75" hidden="1" customHeight="1"/>
    <row r="126" ht="39.75" hidden="1" customHeight="1"/>
    <row r="127" ht="39.75" hidden="1" customHeight="1"/>
    <row r="128" ht="39.75" hidden="1" customHeight="1"/>
    <row r="129" ht="39.75" hidden="1" customHeight="1"/>
    <row r="130" ht="39.75" hidden="1" customHeight="1"/>
    <row r="131" ht="39.75" hidden="1" customHeight="1"/>
    <row r="132" ht="39.75" hidden="1" customHeight="1"/>
    <row r="133" ht="39.75" hidden="1" customHeight="1"/>
    <row r="134" ht="39.75" hidden="1" customHeight="1"/>
    <row r="135" ht="39.75" hidden="1" customHeight="1"/>
    <row r="136" ht="39.75" hidden="1" customHeight="1"/>
    <row r="137" ht="39.75" hidden="1" customHeight="1"/>
    <row r="138" ht="39.75" hidden="1" customHeight="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row r="375"/>
    <row r="376"/>
    <row r="377"/>
    <row r="378"/>
    <row r="379"/>
    <row r="380"/>
    <row r="381"/>
    <row r="382"/>
  </sheetData>
  <mergeCells count="12">
    <mergeCell ref="C2:E2"/>
    <mergeCell ref="A88:E88"/>
    <mergeCell ref="C11:E11"/>
    <mergeCell ref="C22:E22"/>
    <mergeCell ref="C17:E17"/>
    <mergeCell ref="C36:E36"/>
    <mergeCell ref="C31:E31"/>
    <mergeCell ref="A85:E85"/>
    <mergeCell ref="A86:E86"/>
    <mergeCell ref="A87:E87"/>
    <mergeCell ref="C59:E59"/>
    <mergeCell ref="C78:E78"/>
  </mergeCells>
  <phoneticPr fontId="0"/>
  <printOptions horizontalCentered="1"/>
  <pageMargins left="0" right="0" top="0" bottom="0" header="0.31496062992125984" footer="0.31496062992125984"/>
  <pageSetup paperSize="9" scale="29" orientation="landscape" r:id="rId1"/>
  <headerFooter alignWithMargins="0"/>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1"/>
  <sheetViews>
    <sheetView view="pageBreakPreview" zoomScale="55" zoomScaleNormal="50" zoomScaleSheetLayoutView="55" workbookViewId="0">
      <pane xSplit="1" ySplit="4" topLeftCell="B5" activePane="bottomRight" state="frozen"/>
      <selection sqref="A1:XFD1"/>
      <selection pane="topRight" sqref="A1:XFD1"/>
      <selection pane="bottomLeft" sqref="A1:XFD1"/>
      <selection pane="bottomRight"/>
    </sheetView>
  </sheetViews>
  <sheetFormatPr defaultColWidth="0" defaultRowHeight="31.5" customHeight="1" zeroHeight="1"/>
  <cols>
    <col min="1" max="1" width="58.625" style="7" customWidth="1"/>
    <col min="2" max="2" width="26.125" style="168" customWidth="1"/>
    <col min="3" max="3" width="15.375" style="172" customWidth="1"/>
    <col min="4" max="4" width="24.75" style="7" customWidth="1"/>
    <col min="5" max="5" width="21.75" style="7" customWidth="1"/>
    <col min="6" max="6" width="17.5" style="7" customWidth="1"/>
    <col min="7" max="7" width="23.75" style="7" customWidth="1"/>
    <col min="8" max="8" width="12.875" style="7" customWidth="1"/>
    <col min="9" max="10" width="22.25" style="7" bestFit="1" customWidth="1"/>
    <col min="11" max="11" width="20.5" style="9" customWidth="1"/>
    <col min="12" max="12" width="20.875" style="9" customWidth="1"/>
    <col min="13" max="13" width="41.875" style="10" customWidth="1"/>
    <col min="14" max="16384" width="7.5" style="7" hidden="1"/>
  </cols>
  <sheetData>
    <row r="1" spans="1:13" s="6" customFormat="1" ht="32.25">
      <c r="A1" s="32" t="s">
        <v>365</v>
      </c>
      <c r="B1" s="165"/>
      <c r="C1" s="169"/>
      <c r="D1" s="33"/>
      <c r="E1" s="33"/>
      <c r="F1" s="33"/>
      <c r="G1" s="33"/>
      <c r="H1" s="33"/>
      <c r="I1" s="33"/>
      <c r="J1" s="33"/>
      <c r="K1" s="33"/>
      <c r="L1" s="33"/>
      <c r="M1" s="33"/>
    </row>
    <row r="2" spans="1:13" s="6" customFormat="1" ht="32.25">
      <c r="A2" s="34"/>
      <c r="B2" s="166"/>
      <c r="C2" s="170"/>
      <c r="D2" s="35"/>
      <c r="E2" s="35"/>
      <c r="F2" s="35"/>
      <c r="G2" s="35"/>
      <c r="H2" s="174">
        <v>0.24</v>
      </c>
      <c r="I2" s="35"/>
      <c r="J2" s="35"/>
      <c r="K2" s="36"/>
      <c r="L2" s="36"/>
      <c r="M2" s="34"/>
    </row>
    <row r="3" spans="1:13" ht="36" customHeight="1">
      <c r="A3" s="222" t="s">
        <v>137</v>
      </c>
      <c r="B3" s="222" t="s">
        <v>15</v>
      </c>
      <c r="C3" s="224" t="s">
        <v>65</v>
      </c>
      <c r="D3" s="224" t="s">
        <v>139</v>
      </c>
      <c r="E3" s="224" t="s">
        <v>140</v>
      </c>
      <c r="F3" s="226" t="s">
        <v>141</v>
      </c>
      <c r="G3" s="220" t="s">
        <v>143</v>
      </c>
      <c r="H3" s="220" t="s">
        <v>142</v>
      </c>
      <c r="I3" s="220" t="s">
        <v>127</v>
      </c>
      <c r="J3" s="220" t="s">
        <v>196</v>
      </c>
      <c r="K3" s="217" t="s">
        <v>144</v>
      </c>
      <c r="L3" s="218"/>
      <c r="M3" s="219"/>
    </row>
    <row r="4" spans="1:13" ht="20.25">
      <c r="A4" s="223"/>
      <c r="B4" s="223"/>
      <c r="C4" s="225"/>
      <c r="D4" s="225"/>
      <c r="E4" s="225"/>
      <c r="F4" s="227"/>
      <c r="G4" s="221"/>
      <c r="H4" s="221"/>
      <c r="I4" s="221"/>
      <c r="J4" s="221"/>
      <c r="K4" s="37" t="s">
        <v>145</v>
      </c>
      <c r="L4" s="37" t="s">
        <v>146</v>
      </c>
      <c r="M4" s="84" t="s">
        <v>147</v>
      </c>
    </row>
    <row r="5" spans="1:13" s="116" customFormat="1" ht="39.950000000000003" customHeight="1">
      <c r="A5" s="161" t="str">
        <f>Εκδόσεις!D3&amp;" "&amp;Εκδόσεις!B4&amp;" "&amp;Εκδόσεις!C4</f>
        <v>Edition 1.2lt S/S, 145hp MT6</v>
      </c>
      <c r="B5" s="161" t="s">
        <v>249</v>
      </c>
      <c r="C5" s="162" t="str">
        <f>Εκδόσεις!$A$4</f>
        <v>Βενζίνη</v>
      </c>
      <c r="D5" s="109">
        <v>99</v>
      </c>
      <c r="E5" s="110">
        <f>0.08*0.95</f>
        <v>7.5999999999999998E-2</v>
      </c>
      <c r="F5" s="111">
        <f>G5+H5+I5-2</f>
        <v>19749.527999999998</v>
      </c>
      <c r="G5" s="112">
        <v>15008</v>
      </c>
      <c r="H5" s="113">
        <f t="shared" ref="H5:H12" si="0">G5*$H$2</f>
        <v>3601.92</v>
      </c>
      <c r="I5" s="113">
        <f t="shared" ref="I5:I12" si="1">G5*E5+1</f>
        <v>1141.6079999999999</v>
      </c>
      <c r="J5" s="114">
        <f t="shared" ref="J5:J12" si="2">IF(D5&lt;=90,D5*0,(IF(D5&lt;=100,D5*0.9,(IF(D5&lt;=120,D5*0.98,(IF(D5&lt;=140,D5*1.2,(IF(D5&lt;=160,D5*1.85,(IF(D5&lt;=180,D5*2.45,(IF(D5&lt;=200,D5*2.78,(IF(D5&lt;=250,D5*3.05,(IF(D5&gt;251,D5*3.72,"sans")))))))))))))))))</f>
        <v>89.100000000000009</v>
      </c>
      <c r="K5" s="115">
        <v>1199</v>
      </c>
      <c r="L5" s="112">
        <f t="shared" ref="L5:L12" si="3">G5*1.24</f>
        <v>18609.919999999998</v>
      </c>
      <c r="M5" s="112">
        <f t="shared" ref="M5:M12" si="4">G5*1.24</f>
        <v>18609.919999999998</v>
      </c>
    </row>
    <row r="6" spans="1:13" s="116" customFormat="1" ht="39.950000000000003" customHeight="1">
      <c r="A6" s="161" t="str">
        <f>Εκδόσεις!D3&amp;" "&amp;Εκδόσεις!B6&amp;" "&amp;Εκδόσεις!C6</f>
        <v>Edition 1.5lt Diesel S/S, 105hp MT6</v>
      </c>
      <c r="B6" s="161" t="s">
        <v>277</v>
      </c>
      <c r="C6" s="162" t="str">
        <f>Εκδόσεις!$A$6</f>
        <v>Πετρέλαιο</v>
      </c>
      <c r="D6" s="109">
        <v>94</v>
      </c>
      <c r="E6" s="110">
        <f>0.08*0.95</f>
        <v>7.5999999999999998E-2</v>
      </c>
      <c r="F6" s="111">
        <f>G6+H6+I6</f>
        <v>21300.460000000003</v>
      </c>
      <c r="G6" s="112">
        <v>16185</v>
      </c>
      <c r="H6" s="113">
        <f t="shared" si="0"/>
        <v>3884.3999999999996</v>
      </c>
      <c r="I6" s="113">
        <f t="shared" si="1"/>
        <v>1231.06</v>
      </c>
      <c r="J6" s="114">
        <f t="shared" si="2"/>
        <v>84.600000000000009</v>
      </c>
      <c r="K6" s="115">
        <v>1496</v>
      </c>
      <c r="L6" s="112">
        <f t="shared" si="3"/>
        <v>20069.400000000001</v>
      </c>
      <c r="M6" s="112">
        <f t="shared" si="4"/>
        <v>20069.400000000001</v>
      </c>
    </row>
    <row r="7" spans="1:13" s="116" customFormat="1" ht="39.950000000000003" customHeight="1">
      <c r="A7" s="161" t="str">
        <f>Εκδόσεις!E3&amp;" "&amp;Εκδόσεις!B4&amp;" "&amp;Εκδόσεις!C4</f>
        <v>Elegance 1.2lt S/S, 145hp MT6</v>
      </c>
      <c r="B7" s="161" t="s">
        <v>250</v>
      </c>
      <c r="C7" s="162" t="str">
        <f>Εκδόσεις!$A$4</f>
        <v>Βενζίνη</v>
      </c>
      <c r="D7" s="109">
        <v>99</v>
      </c>
      <c r="E7" s="110">
        <f>0.08*0.95</f>
        <v>7.5999999999999998E-2</v>
      </c>
      <c r="F7" s="111">
        <f>G7+H7+I7+5</f>
        <v>21480.488000000001</v>
      </c>
      <c r="G7" s="112">
        <f>15954+364</f>
        <v>16318</v>
      </c>
      <c r="H7" s="113">
        <f t="shared" si="0"/>
        <v>3916.3199999999997</v>
      </c>
      <c r="I7" s="113">
        <f t="shared" si="1"/>
        <v>1241.1679999999999</v>
      </c>
      <c r="J7" s="113">
        <f t="shared" si="2"/>
        <v>89.100000000000009</v>
      </c>
      <c r="K7" s="115">
        <v>1199</v>
      </c>
      <c r="L7" s="112">
        <f t="shared" si="3"/>
        <v>20234.32</v>
      </c>
      <c r="M7" s="112">
        <f t="shared" si="4"/>
        <v>20234.32</v>
      </c>
    </row>
    <row r="8" spans="1:13" s="116" customFormat="1" ht="39.950000000000003" customHeight="1">
      <c r="A8" s="161" t="str">
        <f>Εκδόσεις!E3&amp;" "&amp;Εκδόσεις!B6&amp;" "&amp;Εκδόσεις!C6</f>
        <v>Elegance 1.5lt Diesel S/S, 105hp MT6</v>
      </c>
      <c r="B8" s="161" t="s">
        <v>371</v>
      </c>
      <c r="C8" s="162" t="str">
        <f>Εκδόσεις!$A$6</f>
        <v>Πετρέλαιο</v>
      </c>
      <c r="D8" s="109">
        <v>94</v>
      </c>
      <c r="E8" s="110">
        <f>0.08*0.95</f>
        <v>7.5999999999999998E-2</v>
      </c>
      <c r="F8" s="111">
        <f>G8+H8+I8+1</f>
        <v>21800.224000000002</v>
      </c>
      <c r="G8" s="112">
        <f>16261+303</f>
        <v>16564</v>
      </c>
      <c r="H8" s="113">
        <f t="shared" si="0"/>
        <v>3975.3599999999997</v>
      </c>
      <c r="I8" s="113">
        <f t="shared" si="1"/>
        <v>1259.864</v>
      </c>
      <c r="J8" s="114">
        <f t="shared" si="2"/>
        <v>84.600000000000009</v>
      </c>
      <c r="K8" s="115">
        <v>1342</v>
      </c>
      <c r="L8" s="112">
        <f t="shared" si="3"/>
        <v>20539.36</v>
      </c>
      <c r="M8" s="112">
        <f t="shared" si="4"/>
        <v>20539.36</v>
      </c>
    </row>
    <row r="9" spans="1:13" s="116" customFormat="1" ht="39.950000000000003" customHeight="1">
      <c r="A9" s="161" t="str">
        <f>Εκδόσεις!E3&amp;" "&amp;Εκδόσεις!B7&amp;" "&amp;Εκδόσεις!C7</f>
        <v>Elegance 1.5lt Diesel S/S, 122hp MT6</v>
      </c>
      <c r="B9" s="161" t="s">
        <v>278</v>
      </c>
      <c r="C9" s="162" t="str">
        <f>Εκδόσεις!$A$6</f>
        <v>Πετρέλαιο</v>
      </c>
      <c r="D9" s="109">
        <v>96</v>
      </c>
      <c r="E9" s="110">
        <f>0.08*0.95</f>
        <v>7.5999999999999998E-2</v>
      </c>
      <c r="F9" s="111">
        <f>G9+H9+I9-1</f>
        <v>21699.524000000001</v>
      </c>
      <c r="G9" s="112">
        <v>16489</v>
      </c>
      <c r="H9" s="113">
        <f t="shared" si="0"/>
        <v>3957.3599999999997</v>
      </c>
      <c r="I9" s="113">
        <f t="shared" si="1"/>
        <v>1254.164</v>
      </c>
      <c r="J9" s="114">
        <f t="shared" si="2"/>
        <v>86.4</v>
      </c>
      <c r="K9" s="115">
        <v>1496</v>
      </c>
      <c r="L9" s="112">
        <f t="shared" si="3"/>
        <v>20446.36</v>
      </c>
      <c r="M9" s="112">
        <f t="shared" si="4"/>
        <v>20446.36</v>
      </c>
    </row>
    <row r="10" spans="1:13" s="116" customFormat="1" ht="39.950000000000003" customHeight="1">
      <c r="A10" s="161" t="str">
        <f>Εκδόσεις!E3&amp;" "&amp;Εκδόσεις!B7&amp;" "&amp;Εκδόσεις!C8</f>
        <v>Elegance 1.5lt Diesel S/S, 122hp AT9</v>
      </c>
      <c r="B10" s="161" t="s">
        <v>280</v>
      </c>
      <c r="C10" s="162" t="str">
        <f>Εκδόσεις!$A$6</f>
        <v>Πετρέλαιο</v>
      </c>
      <c r="D10" s="109">
        <v>111</v>
      </c>
      <c r="E10" s="110">
        <f>0.16*1</f>
        <v>0.16</v>
      </c>
      <c r="F10" s="111">
        <f>G10+H10+I10+2</f>
        <v>26059.800000000003</v>
      </c>
      <c r="G10" s="112">
        <f>18249+363</f>
        <v>18612</v>
      </c>
      <c r="H10" s="113">
        <f t="shared" si="0"/>
        <v>4466.88</v>
      </c>
      <c r="I10" s="113">
        <f t="shared" si="1"/>
        <v>2978.92</v>
      </c>
      <c r="J10" s="114">
        <f t="shared" si="2"/>
        <v>108.78</v>
      </c>
      <c r="K10" s="115">
        <v>1496</v>
      </c>
      <c r="L10" s="112">
        <f t="shared" si="3"/>
        <v>23078.880000000001</v>
      </c>
      <c r="M10" s="112">
        <f t="shared" si="4"/>
        <v>23078.880000000001</v>
      </c>
    </row>
    <row r="11" spans="1:13" s="116" customFormat="1" ht="39.950000000000003" customHeight="1">
      <c r="A11" s="161" t="str">
        <f>Εκδόσεις!F3&amp;" "&amp;Εκδόσεις!B4&amp;" "&amp;Εκδόσεις!C4</f>
        <v>GS Line 1.2lt S/S, 145hp MT6</v>
      </c>
      <c r="B11" s="161" t="s">
        <v>251</v>
      </c>
      <c r="C11" s="162" t="str">
        <f>Εκδόσεις!$A$4</f>
        <v>Βενζίνη</v>
      </c>
      <c r="D11" s="109">
        <v>99</v>
      </c>
      <c r="E11" s="110">
        <f>0.08*0.95</f>
        <v>7.5999999999999998E-2</v>
      </c>
      <c r="F11" s="111">
        <f>G11+H11+I11+1</f>
        <v>21650.2</v>
      </c>
      <c r="G11" s="112">
        <f>16261+189</f>
        <v>16450</v>
      </c>
      <c r="H11" s="113">
        <f t="shared" si="0"/>
        <v>3948</v>
      </c>
      <c r="I11" s="113">
        <f t="shared" si="1"/>
        <v>1251.2</v>
      </c>
      <c r="J11" s="113">
        <f t="shared" si="2"/>
        <v>89.100000000000009</v>
      </c>
      <c r="K11" s="115">
        <v>1199</v>
      </c>
      <c r="L11" s="112">
        <f t="shared" si="3"/>
        <v>20398</v>
      </c>
      <c r="M11" s="112">
        <f t="shared" si="4"/>
        <v>20398</v>
      </c>
    </row>
    <row r="12" spans="1:13" s="116" customFormat="1" ht="39.950000000000003" customHeight="1">
      <c r="A12" s="161" t="str">
        <f>Εκδόσεις!F3&amp;" "&amp;Εκδόσεις!B7&amp;" "&amp;Εκδόσεις!C7</f>
        <v>GS Line 1.5lt Diesel S/S, 122hp MT6</v>
      </c>
      <c r="B12" s="161" t="s">
        <v>279</v>
      </c>
      <c r="C12" s="162" t="str">
        <f>Εκδόσεις!$A$6</f>
        <v>Πετρέλαιο</v>
      </c>
      <c r="D12" s="109">
        <v>96</v>
      </c>
      <c r="E12" s="110">
        <f>0.08*0.95</f>
        <v>7.5999999999999998E-2</v>
      </c>
      <c r="F12" s="111">
        <f>G12+H12+I12-1</f>
        <v>21799.539999999997</v>
      </c>
      <c r="G12" s="112">
        <f>16565</f>
        <v>16565</v>
      </c>
      <c r="H12" s="113">
        <f t="shared" si="0"/>
        <v>3975.6</v>
      </c>
      <c r="I12" s="113">
        <f t="shared" si="1"/>
        <v>1259.94</v>
      </c>
      <c r="J12" s="114">
        <f t="shared" si="2"/>
        <v>86.4</v>
      </c>
      <c r="K12" s="115">
        <v>1496</v>
      </c>
      <c r="L12" s="112">
        <f t="shared" si="3"/>
        <v>20540.599999999999</v>
      </c>
      <c r="M12" s="112">
        <f t="shared" si="4"/>
        <v>20540.599999999999</v>
      </c>
    </row>
    <row r="13" spans="1:13" s="8" customFormat="1" ht="15.75">
      <c r="A13" s="12"/>
      <c r="B13" s="167"/>
      <c r="C13" s="171"/>
      <c r="D13" s="12"/>
      <c r="E13" s="12"/>
      <c r="F13" s="12"/>
      <c r="G13" s="12"/>
      <c r="H13" s="196"/>
      <c r="I13" s="12"/>
      <c r="J13" s="12"/>
      <c r="K13" s="12"/>
      <c r="L13" s="12"/>
      <c r="M13" s="12"/>
    </row>
    <row r="14" spans="1:13" ht="31.5" hidden="1" customHeight="1"/>
    <row r="15" spans="1:13" ht="31.5" hidden="1" customHeight="1"/>
    <row r="16" spans="1:13" ht="31.5" hidden="1" customHeight="1"/>
    <row r="17" ht="31.5" hidden="1" customHeight="1"/>
    <row r="18" ht="31.5" hidden="1" customHeight="1"/>
    <row r="19" ht="31.5" hidden="1" customHeight="1"/>
    <row r="20" ht="31.5" hidden="1" customHeight="1"/>
    <row r="21" ht="31.5" hidden="1" customHeight="1"/>
    <row r="22" ht="31.5" hidden="1" customHeight="1"/>
    <row r="23" ht="31.5" hidden="1" customHeight="1"/>
    <row r="24" ht="31.5" hidden="1" customHeight="1"/>
    <row r="25" ht="31.5" hidden="1" customHeight="1"/>
    <row r="26" ht="31.5" hidden="1" customHeight="1"/>
    <row r="27" ht="31.5" hidden="1" customHeight="1"/>
    <row r="28" ht="31.5" hidden="1" customHeight="1"/>
    <row r="29" ht="31.5" hidden="1" customHeight="1"/>
    <row r="30" ht="31.5" hidden="1" customHeight="1"/>
    <row r="31" ht="31.5" hidden="1" customHeight="1"/>
    <row r="32" ht="31.5" hidden="1" customHeight="1"/>
    <row r="33" ht="31.5" hidden="1" customHeight="1"/>
    <row r="34" ht="31.5" hidden="1" customHeight="1"/>
    <row r="35" ht="31.5" hidden="1" customHeight="1"/>
    <row r="36" ht="31.5" hidden="1" customHeight="1"/>
    <row r="37" ht="31.5" hidden="1" customHeight="1"/>
    <row r="38" ht="31.5" hidden="1" customHeight="1"/>
    <row r="39" ht="31.5" hidden="1" customHeight="1"/>
    <row r="40" ht="31.5" hidden="1" customHeight="1"/>
    <row r="41" ht="31.5" hidden="1" customHeight="1"/>
    <row r="42" ht="31.5" hidden="1" customHeight="1"/>
    <row r="43" ht="31.5" hidden="1" customHeight="1"/>
    <row r="44" ht="31.5" hidden="1" customHeight="1"/>
    <row r="45" ht="31.5" hidden="1" customHeight="1"/>
    <row r="46" ht="31.5" hidden="1" customHeight="1"/>
    <row r="47" ht="31.5" hidden="1" customHeight="1"/>
    <row r="48" ht="31.5" hidden="1" customHeight="1"/>
    <row r="49" ht="31.5" hidden="1" customHeight="1"/>
    <row r="50" ht="31.5" hidden="1" customHeight="1"/>
    <row r="51" ht="31.5" hidden="1" customHeight="1"/>
    <row r="52" ht="31.5" hidden="1" customHeight="1"/>
    <row r="53" ht="31.5" hidden="1" customHeight="1"/>
    <row r="54" ht="31.5" hidden="1" customHeight="1"/>
    <row r="55" ht="31.5" hidden="1" customHeight="1"/>
    <row r="56" ht="31.5" hidden="1" customHeight="1"/>
    <row r="57" ht="31.5" hidden="1" customHeight="1"/>
    <row r="58" ht="31.5" hidden="1" customHeight="1"/>
    <row r="59" ht="31.5" hidden="1" customHeight="1"/>
    <row r="60" ht="31.5" hidden="1" customHeight="1"/>
    <row r="61" ht="31.5" hidden="1" customHeight="1"/>
  </sheetData>
  <mergeCells count="11">
    <mergeCell ref="K3:M3"/>
    <mergeCell ref="J3:J4"/>
    <mergeCell ref="I3:I4"/>
    <mergeCell ref="A3:A4"/>
    <mergeCell ref="B3:B4"/>
    <mergeCell ref="C3:C4"/>
    <mergeCell ref="D3:D4"/>
    <mergeCell ref="E3:E4"/>
    <mergeCell ref="F3:F4"/>
    <mergeCell ref="G3:G4"/>
    <mergeCell ref="H3:H4"/>
  </mergeCells>
  <printOptions horizontalCentered="1"/>
  <pageMargins left="0.19685039370078741" right="0.15748031496062992" top="0.27559055118110237" bottom="0.15748031496062992" header="0.43307086614173229" footer="0.19685039370078741"/>
  <pageSetup paperSize="9" scale="38"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9"/>
  <sheetViews>
    <sheetView zoomScale="60" zoomScaleNormal="60" workbookViewId="0">
      <selection activeCell="A2" sqref="A2"/>
    </sheetView>
  </sheetViews>
  <sheetFormatPr defaultColWidth="0" defaultRowHeight="12.75" zeroHeight="1"/>
  <cols>
    <col min="1" max="1" width="105.75" style="20" customWidth="1"/>
    <col min="2" max="2" width="20" style="20" customWidth="1"/>
    <col min="3" max="3" width="38.125" style="20" customWidth="1"/>
    <col min="4" max="4" width="43.25" style="20" customWidth="1"/>
    <col min="5" max="11" width="0" style="20" hidden="1" customWidth="1"/>
    <col min="12" max="16381" width="9" style="20" hidden="1"/>
    <col min="16382" max="16382" width="9" style="20" hidden="1" customWidth="1"/>
    <col min="16383" max="16383" width="9" style="20" hidden="1"/>
    <col min="16384" max="16384" width="8.375" style="20" hidden="1"/>
  </cols>
  <sheetData>
    <row r="1" spans="1:5"/>
    <row r="2" spans="1:5" s="121" customFormat="1" ht="34.5" customHeight="1">
      <c r="A2" s="117" t="s">
        <v>366</v>
      </c>
      <c r="B2" s="118"/>
      <c r="C2" s="119"/>
      <c r="D2" s="120"/>
    </row>
    <row r="3" spans="1:5" ht="15.75">
      <c r="A3" s="39"/>
      <c r="B3" s="40"/>
      <c r="C3" s="41"/>
      <c r="D3" s="11"/>
    </row>
    <row r="4" spans="1:5" s="124" customFormat="1" ht="40.5">
      <c r="A4" s="163" t="s">
        <v>7</v>
      </c>
      <c r="B4" s="122" t="s">
        <v>15</v>
      </c>
      <c r="C4" s="122" t="s">
        <v>210</v>
      </c>
      <c r="D4" s="123" t="s">
        <v>211</v>
      </c>
    </row>
    <row r="5" spans="1:5" s="135" customFormat="1" ht="18.75">
      <c r="A5" s="131" t="s">
        <v>270</v>
      </c>
      <c r="B5" s="132" t="s">
        <v>190</v>
      </c>
      <c r="C5" s="133">
        <f>D5*1.32</f>
        <v>150.48000000000002</v>
      </c>
      <c r="D5" s="133">
        <v>114</v>
      </c>
      <c r="E5" s="134"/>
    </row>
    <row r="6" spans="1:5" s="135" customFormat="1" ht="18.75">
      <c r="A6" s="131" t="s">
        <v>271</v>
      </c>
      <c r="B6" s="132" t="s">
        <v>227</v>
      </c>
      <c r="C6" s="133">
        <f>D6*1.32</f>
        <v>900.24</v>
      </c>
      <c r="D6" s="133">
        <v>682</v>
      </c>
      <c r="E6" s="134"/>
    </row>
    <row r="7" spans="1:5" s="135" customFormat="1" ht="18.75">
      <c r="A7" s="131" t="s">
        <v>271</v>
      </c>
      <c r="B7" s="132" t="s">
        <v>82</v>
      </c>
      <c r="C7" s="133">
        <f>D7*1.32</f>
        <v>799.92000000000007</v>
      </c>
      <c r="D7" s="133">
        <v>606</v>
      </c>
      <c r="E7" s="134"/>
    </row>
    <row r="8" spans="1:5" s="124" customFormat="1" ht="20.25">
      <c r="A8" s="125" t="s">
        <v>113</v>
      </c>
      <c r="B8" s="126"/>
      <c r="C8" s="127"/>
      <c r="D8" s="128"/>
      <c r="E8" s="129"/>
    </row>
    <row r="9" spans="1:5" s="135" customFormat="1" ht="18.75">
      <c r="A9" s="131" t="s">
        <v>99</v>
      </c>
      <c r="B9" s="132" t="s">
        <v>98</v>
      </c>
      <c r="C9" s="133">
        <f>D9*1.32</f>
        <v>299.64</v>
      </c>
      <c r="D9" s="133">
        <v>227</v>
      </c>
      <c r="E9" s="134"/>
    </row>
    <row r="10" spans="1:5" s="135" customFormat="1" ht="18.75">
      <c r="A10" s="131" t="s">
        <v>100</v>
      </c>
      <c r="B10" s="132" t="s">
        <v>78</v>
      </c>
      <c r="C10" s="133">
        <f>D10*1.32+1</f>
        <v>200.32000000000002</v>
      </c>
      <c r="D10" s="133">
        <v>151</v>
      </c>
      <c r="E10" s="134"/>
    </row>
    <row r="11" spans="1:5" s="135" customFormat="1" ht="18.75">
      <c r="A11" s="131" t="s">
        <v>186</v>
      </c>
      <c r="B11" s="132" t="s">
        <v>185</v>
      </c>
      <c r="C11" s="133">
        <f>D11*1.32</f>
        <v>299.64</v>
      </c>
      <c r="D11" s="133">
        <v>227</v>
      </c>
      <c r="E11" s="134"/>
    </row>
    <row r="12" spans="1:5" s="124" customFormat="1" ht="20.25">
      <c r="A12" s="125" t="s">
        <v>19</v>
      </c>
      <c r="B12" s="126"/>
      <c r="C12" s="130"/>
      <c r="D12" s="128"/>
      <c r="E12" s="129"/>
    </row>
    <row r="13" spans="1:5" s="135" customFormat="1" ht="18.75">
      <c r="A13" s="131" t="s">
        <v>156</v>
      </c>
      <c r="B13" s="132" t="s">
        <v>16</v>
      </c>
      <c r="C13" s="133">
        <f>D13*1.32</f>
        <v>170.28</v>
      </c>
      <c r="D13" s="133">
        <v>129</v>
      </c>
      <c r="E13" s="134"/>
    </row>
    <row r="14" spans="1:5" s="135" customFormat="1" ht="18.75">
      <c r="A14" s="131" t="s">
        <v>252</v>
      </c>
      <c r="B14" s="132" t="s">
        <v>17</v>
      </c>
      <c r="C14" s="133">
        <f>D14*1.32</f>
        <v>500.28000000000003</v>
      </c>
      <c r="D14" s="133">
        <v>379</v>
      </c>
      <c r="E14" s="134"/>
    </row>
    <row r="15" spans="1:5" s="135" customFormat="1" ht="18.75">
      <c r="A15" s="131" t="s">
        <v>253</v>
      </c>
      <c r="B15" s="132" t="s">
        <v>171</v>
      </c>
      <c r="C15" s="133">
        <f>D15*1.32+1</f>
        <v>650.44000000000005</v>
      </c>
      <c r="D15" s="133">
        <v>492</v>
      </c>
      <c r="E15" s="134"/>
    </row>
    <row r="16" spans="1:5" s="124" customFormat="1" ht="20.25">
      <c r="A16" s="125" t="s">
        <v>18</v>
      </c>
      <c r="B16" s="126"/>
      <c r="C16" s="130"/>
      <c r="D16" s="128"/>
      <c r="E16" s="129"/>
    </row>
    <row r="17" spans="1:5" s="135" customFormat="1" ht="18.75">
      <c r="A17" s="136" t="str">
        <f>Εξοπλισμός!A25</f>
        <v>Ζάντες αλουμινίου 17", 5-διπλών ακτίνων, ελαστικά 225/45 R17 (Q6F)</v>
      </c>
      <c r="B17" s="137" t="s">
        <v>181</v>
      </c>
      <c r="C17" s="133">
        <f>D17*1.32+1</f>
        <v>250.48000000000002</v>
      </c>
      <c r="D17" s="164">
        <v>189</v>
      </c>
      <c r="E17" s="134"/>
    </row>
    <row r="18" spans="1:5" s="135" customFormat="1" ht="18.75">
      <c r="A18" s="136" t="str">
        <f>Εξοπλισμός!A26</f>
        <v xml:space="preserve">Ζάντες αλουμινίου 17", 10-ακτίνων, ελαστικά 225 / 45 R17 (Q6F) </v>
      </c>
      <c r="B18" s="137" t="s">
        <v>92</v>
      </c>
      <c r="C18" s="133">
        <f>D18*1.32+1</f>
        <v>250.48000000000002</v>
      </c>
      <c r="D18" s="133">
        <v>189</v>
      </c>
      <c r="E18" s="134"/>
    </row>
    <row r="19" spans="1:5" s="135" customFormat="1" ht="18.75">
      <c r="A19" s="136" t="str">
        <f>Εξοπλισμός!A27</f>
        <v xml:space="preserve">Ζάντες αλουμινίου 17", πολλαπλών ακτίνων,  ελαστικά 225 / 45 R17 (Q6F) </v>
      </c>
      <c r="B19" s="137" t="s">
        <v>255</v>
      </c>
      <c r="C19" s="133">
        <f>D19*1.32+1</f>
        <v>250.48000000000002</v>
      </c>
      <c r="D19" s="133">
        <v>189</v>
      </c>
      <c r="E19" s="134"/>
    </row>
    <row r="20" spans="1:5" s="135" customFormat="1" ht="16.5" customHeight="1">
      <c r="A20" s="136" t="str">
        <f>Εξοπλισμός!A28</f>
        <v xml:space="preserve">Ζάντες αλουμινίου 17", 5-διπλών ακτίνων, Μαύρες, ελαστικά 225 / 45 R17 (Q6F) </v>
      </c>
      <c r="B20" s="137" t="s">
        <v>150</v>
      </c>
      <c r="C20" s="133">
        <f>D20*1.32+1</f>
        <v>250.48000000000002</v>
      </c>
      <c r="D20" s="133">
        <v>189</v>
      </c>
      <c r="E20" s="134"/>
    </row>
    <row r="21" spans="1:5" s="135" customFormat="1" ht="18.75">
      <c r="A21" s="131" t="s">
        <v>44</v>
      </c>
      <c r="B21" s="137" t="s">
        <v>93</v>
      </c>
      <c r="C21" s="133">
        <f>D21*1.32</f>
        <v>69.960000000000008</v>
      </c>
      <c r="D21" s="133">
        <v>53</v>
      </c>
      <c r="E21" s="134"/>
    </row>
    <row r="22" spans="1:5" s="124" customFormat="1" ht="20.25">
      <c r="A22" s="125" t="s">
        <v>43</v>
      </c>
      <c r="B22" s="127"/>
      <c r="C22" s="130"/>
      <c r="D22" s="128"/>
      <c r="E22" s="129"/>
    </row>
    <row r="23" spans="1:5" s="135" customFormat="1" ht="18.75">
      <c r="A23" s="131" t="s">
        <v>293</v>
      </c>
      <c r="B23" s="137" t="str">
        <f>Εξοπλισμός!B33</f>
        <v>IOB</v>
      </c>
      <c r="C23" s="133">
        <f>D23*1.32</f>
        <v>500.28000000000003</v>
      </c>
      <c r="D23" s="133">
        <v>379</v>
      </c>
      <c r="E23" s="134"/>
    </row>
    <row r="24" spans="1:5" s="135" customFormat="1" ht="18.75">
      <c r="A24" s="131" t="s">
        <v>272</v>
      </c>
      <c r="B24" s="137" t="s">
        <v>256</v>
      </c>
      <c r="C24" s="133">
        <f>D24*1.32</f>
        <v>900.24</v>
      </c>
      <c r="D24" s="133">
        <f>682</f>
        <v>682</v>
      </c>
      <c r="E24" s="134"/>
    </row>
    <row r="25" spans="1:5" s="124" customFormat="1" ht="20.25">
      <c r="A25" s="125" t="s">
        <v>1</v>
      </c>
      <c r="B25" s="127"/>
      <c r="C25" s="130"/>
      <c r="D25" s="128"/>
      <c r="E25" s="129"/>
    </row>
    <row r="26" spans="1:5" s="135" customFormat="1" ht="18.75">
      <c r="A26" s="138" t="str">
        <f>Εξοπλισμός!A48</f>
        <v>AFL LED matrix</v>
      </c>
      <c r="B26" s="137" t="str">
        <f>Εξοπλισμός!B48</f>
        <v>UVG</v>
      </c>
      <c r="C26" s="133">
        <f>D26*1.32-1</f>
        <v>1399.52</v>
      </c>
      <c r="D26" s="133">
        <v>1061</v>
      </c>
      <c r="E26" s="134"/>
    </row>
    <row r="27" spans="1:5" s="135" customFormat="1" ht="18.75">
      <c r="A27" s="138" t="str">
        <f>Εξοπλισμός!A49</f>
        <v>Πλαίσιο Dyanmic, με Wattslink</v>
      </c>
      <c r="B27" s="137" t="str">
        <f>Εξοπλισμός!B49</f>
        <v>GNG</v>
      </c>
      <c r="C27" s="133">
        <f>D27*1.32</f>
        <v>399.96000000000004</v>
      </c>
      <c r="D27" s="133">
        <v>303</v>
      </c>
      <c r="E27" s="134"/>
    </row>
    <row r="28" spans="1:5" s="135" customFormat="1" ht="18.75">
      <c r="A28" s="138" t="s">
        <v>183</v>
      </c>
      <c r="B28" s="137" t="s">
        <v>182</v>
      </c>
      <c r="C28" s="133">
        <f>D28*1.32+1</f>
        <v>250.48000000000002</v>
      </c>
      <c r="D28" s="133">
        <v>189</v>
      </c>
      <c r="E28" s="134"/>
    </row>
    <row r="29" spans="1:5" s="135" customFormat="1" ht="18.75">
      <c r="A29" s="138" t="str">
        <f>Εξοπλισμός!A51</f>
        <v xml:space="preserve">Προβολείς ομίχλης </v>
      </c>
      <c r="B29" s="137" t="str">
        <f>Εξοπλισμός!B51</f>
        <v>T3U</v>
      </c>
      <c r="C29" s="133">
        <f>D29*1.32</f>
        <v>179.52</v>
      </c>
      <c r="D29" s="133">
        <v>136</v>
      </c>
      <c r="E29" s="134"/>
    </row>
    <row r="30" spans="1:5" s="135" customFormat="1" ht="18.75">
      <c r="A30" s="131" t="s">
        <v>114</v>
      </c>
      <c r="B30" s="137" t="s">
        <v>90</v>
      </c>
      <c r="C30" s="133">
        <f>D30*1.32</f>
        <v>399.96000000000004</v>
      </c>
      <c r="D30" s="133">
        <v>303</v>
      </c>
      <c r="E30" s="134"/>
    </row>
    <row r="31" spans="1:5" s="135" customFormat="1" ht="18.75">
      <c r="A31" s="131" t="s">
        <v>375</v>
      </c>
      <c r="B31" s="137" t="s">
        <v>166</v>
      </c>
      <c r="C31" s="133">
        <f>D31*1.32</f>
        <v>500.28000000000003</v>
      </c>
      <c r="D31" s="133">
        <v>379</v>
      </c>
      <c r="E31" s="134"/>
    </row>
    <row r="32" spans="1:5" s="135" customFormat="1" ht="18.75">
      <c r="A32" s="131" t="s">
        <v>169</v>
      </c>
      <c r="B32" s="137" t="s">
        <v>167</v>
      </c>
      <c r="C32" s="133">
        <f>D32*1.32-1</f>
        <v>199.64000000000001</v>
      </c>
      <c r="D32" s="133">
        <v>152</v>
      </c>
      <c r="E32" s="134"/>
    </row>
    <row r="33" spans="1:11" s="135" customFormat="1" ht="18.75">
      <c r="A33" s="131" t="s">
        <v>268</v>
      </c>
      <c r="B33" s="137" t="s">
        <v>266</v>
      </c>
      <c r="C33" s="133">
        <f>D33*1.32-1</f>
        <v>599.6</v>
      </c>
      <c r="D33" s="133">
        <v>455</v>
      </c>
      <c r="E33" s="134"/>
    </row>
    <row r="34" spans="1:11" s="135" customFormat="1" ht="46.5" customHeight="1">
      <c r="A34" s="136" t="s">
        <v>269</v>
      </c>
      <c r="B34" s="137" t="s">
        <v>103</v>
      </c>
      <c r="C34" s="133">
        <f>D34*1.32</f>
        <v>900.24</v>
      </c>
      <c r="D34" s="133">
        <v>682</v>
      </c>
      <c r="E34" s="134"/>
    </row>
    <row r="35" spans="1:11" s="124" customFormat="1" ht="20.25">
      <c r="A35" s="125" t="s">
        <v>2</v>
      </c>
      <c r="B35" s="127"/>
      <c r="C35" s="130"/>
      <c r="D35" s="128"/>
      <c r="E35" s="129"/>
    </row>
    <row r="36" spans="1:11" s="135" customFormat="1" ht="18.75">
      <c r="A36" s="131" t="s">
        <v>170</v>
      </c>
      <c r="B36" s="137" t="s">
        <v>13</v>
      </c>
      <c r="C36" s="133">
        <f t="shared" ref="C36:C37" si="0">D36*1.32</f>
        <v>220.44</v>
      </c>
      <c r="D36" s="133">
        <v>167</v>
      </c>
      <c r="E36" s="134"/>
    </row>
    <row r="37" spans="1:11" s="135" customFormat="1" ht="18.75">
      <c r="A37" s="136" t="s">
        <v>97</v>
      </c>
      <c r="B37" s="137" t="s">
        <v>14</v>
      </c>
      <c r="C37" s="133">
        <f t="shared" si="0"/>
        <v>900.24</v>
      </c>
      <c r="D37" s="133">
        <v>682</v>
      </c>
      <c r="E37" s="134"/>
    </row>
    <row r="38" spans="1:11" s="124" customFormat="1" ht="20.25">
      <c r="A38" s="125" t="s">
        <v>4</v>
      </c>
      <c r="B38" s="127"/>
      <c r="C38" s="130"/>
      <c r="D38" s="128"/>
      <c r="E38" s="129"/>
    </row>
    <row r="39" spans="1:11" s="135" customFormat="1" ht="18.75">
      <c r="A39" s="131" t="s">
        <v>125</v>
      </c>
      <c r="B39" s="137" t="s">
        <v>126</v>
      </c>
      <c r="C39" s="133">
        <f>D39*1.32</f>
        <v>299.64</v>
      </c>
      <c r="D39" s="133">
        <v>227</v>
      </c>
      <c r="E39" s="134"/>
    </row>
    <row r="40" spans="1:11" s="124" customFormat="1" ht="20.25">
      <c r="A40" s="125" t="s">
        <v>223</v>
      </c>
      <c r="B40" s="127"/>
      <c r="C40" s="130"/>
      <c r="D40" s="128"/>
      <c r="E40" s="129"/>
    </row>
    <row r="41" spans="1:11" s="135" customFormat="1" ht="18.75">
      <c r="A41" s="131" t="s">
        <v>374</v>
      </c>
      <c r="B41" s="137" t="str">
        <f>Εξοπλισμός!B80</f>
        <v>OIN</v>
      </c>
      <c r="C41" s="133">
        <f t="shared" ref="C41:C44" si="1">D41*1.32</f>
        <v>374.88</v>
      </c>
      <c r="D41" s="133">
        <v>284</v>
      </c>
      <c r="E41" s="134"/>
    </row>
    <row r="42" spans="1:11" s="135" customFormat="1" ht="18.75">
      <c r="A42" s="131" t="s">
        <v>273</v>
      </c>
      <c r="B42" s="137" t="s">
        <v>257</v>
      </c>
      <c r="C42" s="133">
        <f t="shared" si="1"/>
        <v>500.28000000000003</v>
      </c>
      <c r="D42" s="133">
        <v>379</v>
      </c>
      <c r="E42" s="134"/>
    </row>
    <row r="43" spans="1:11" s="135" customFormat="1" ht="18.75">
      <c r="A43" s="131" t="s">
        <v>276</v>
      </c>
      <c r="B43" s="137" t="s">
        <v>275</v>
      </c>
      <c r="C43" s="133">
        <f t="shared" si="1"/>
        <v>1099.56</v>
      </c>
      <c r="D43" s="133">
        <v>833</v>
      </c>
      <c r="E43" s="134"/>
    </row>
    <row r="44" spans="1:11" s="135" customFormat="1" ht="18.75">
      <c r="A44" s="131" t="s">
        <v>294</v>
      </c>
      <c r="B44" s="137" t="s">
        <v>241</v>
      </c>
      <c r="C44" s="133">
        <f t="shared" si="1"/>
        <v>749.76</v>
      </c>
      <c r="D44" s="133">
        <v>568</v>
      </c>
      <c r="E44" s="134"/>
    </row>
    <row r="45" spans="1:11" s="135" customFormat="1" ht="18.75">
      <c r="A45" s="131" t="s">
        <v>274</v>
      </c>
      <c r="B45" s="137" t="s">
        <v>258</v>
      </c>
      <c r="C45" s="133">
        <f>D45*1.32-1</f>
        <v>1399.52</v>
      </c>
      <c r="D45" s="133">
        <v>1061</v>
      </c>
      <c r="E45" s="134"/>
    </row>
    <row r="46" spans="1:11"/>
    <row r="47" spans="1:11" ht="111.75" customHeight="1">
      <c r="A47" s="228" t="s">
        <v>193</v>
      </c>
      <c r="B47" s="201"/>
      <c r="C47" s="201"/>
      <c r="D47" s="201"/>
      <c r="E47" s="38"/>
      <c r="F47" s="38"/>
      <c r="G47" s="38"/>
      <c r="H47" s="38"/>
      <c r="I47" s="38"/>
      <c r="J47" s="38"/>
      <c r="K47" s="38"/>
    </row>
    <row r="48" spans="1:1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1">
    <mergeCell ref="A47:D47"/>
  </mergeCells>
  <printOptions verticalCentered="1"/>
  <pageMargins left="0" right="0" top="0" bottom="0" header="0.31496062992125984" footer="0.31496062992125984"/>
  <pageSetup paperSize="9"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7"/>
  <sheetViews>
    <sheetView showGridLines="0" view="pageBreakPreview" zoomScale="77" zoomScaleNormal="91" zoomScaleSheetLayoutView="77" workbookViewId="0">
      <selection sqref="A1:H1"/>
    </sheetView>
  </sheetViews>
  <sheetFormatPr defaultColWidth="0" defaultRowHeight="0" customHeight="1" zeroHeight="1"/>
  <cols>
    <col min="1" max="1" width="38.875" style="67" customWidth="1"/>
    <col min="2" max="2" width="16.375" style="68" customWidth="1"/>
    <col min="3" max="3" width="20" style="68" customWidth="1"/>
    <col min="4" max="4" width="20.75" style="68" customWidth="1"/>
    <col min="5" max="5" width="31.375" style="68" customWidth="1"/>
    <col min="6" max="6" width="19.375" style="66" customWidth="1"/>
    <col min="7" max="7" width="33" style="66" customWidth="1"/>
    <col min="8" max="8" width="25.375" style="66" customWidth="1"/>
    <col min="9" max="12" width="16.375" style="66" hidden="1" customWidth="1"/>
    <col min="13" max="13" width="16.375" style="69" hidden="1" customWidth="1"/>
    <col min="14" max="16384" width="16.375" style="66" hidden="1"/>
  </cols>
  <sheetData>
    <row r="1" spans="1:11" s="139" customFormat="1" ht="39.75" customHeight="1">
      <c r="A1" s="230" t="s">
        <v>367</v>
      </c>
      <c r="B1" s="231"/>
      <c r="C1" s="231"/>
      <c r="D1" s="231"/>
      <c r="E1" s="231"/>
      <c r="F1" s="231"/>
      <c r="G1" s="231"/>
      <c r="H1" s="231"/>
    </row>
    <row r="2" spans="1:11" s="43" customFormat="1" ht="20.25">
      <c r="A2" s="42"/>
      <c r="B2" s="42"/>
      <c r="C2" s="42"/>
      <c r="D2" s="42"/>
      <c r="E2" s="42"/>
    </row>
    <row r="3" spans="1:11" s="45" customFormat="1" ht="20.25">
      <c r="A3" s="232" t="s">
        <v>30</v>
      </c>
      <c r="B3" s="232"/>
      <c r="C3" s="241" t="str">
        <f>Εκδόσεις!D3</f>
        <v>Edition</v>
      </c>
      <c r="D3" s="240"/>
      <c r="E3" s="241" t="str">
        <f>Εκδόσεις!E3</f>
        <v>Elegance</v>
      </c>
      <c r="F3" s="240"/>
      <c r="G3" s="239" t="str">
        <f>Εκδόσεις!F3</f>
        <v>GS Line</v>
      </c>
      <c r="H3" s="240"/>
      <c r="I3" s="44"/>
      <c r="J3" s="44"/>
    </row>
    <row r="4" spans="1:11" s="70" customFormat="1" ht="60.75">
      <c r="A4" s="233" t="s">
        <v>31</v>
      </c>
      <c r="B4" s="234"/>
      <c r="C4" s="46" t="s">
        <v>106</v>
      </c>
      <c r="D4" s="46" t="s">
        <v>106</v>
      </c>
      <c r="E4" s="46" t="s">
        <v>264</v>
      </c>
      <c r="F4" s="46" t="s">
        <v>111</v>
      </c>
      <c r="G4" s="46" t="s">
        <v>265</v>
      </c>
      <c r="H4" s="46" t="s">
        <v>111</v>
      </c>
      <c r="I4" s="47"/>
      <c r="J4" s="47"/>
    </row>
    <row r="5" spans="1:11" s="48" customFormat="1" ht="20.25">
      <c r="A5" s="235"/>
      <c r="B5" s="236"/>
      <c r="C5" s="49" t="s">
        <v>168</v>
      </c>
      <c r="D5" s="49" t="s">
        <v>191</v>
      </c>
      <c r="E5" s="49" t="s">
        <v>108</v>
      </c>
      <c r="F5" s="49" t="s">
        <v>110</v>
      </c>
      <c r="G5" s="49" t="s">
        <v>191</v>
      </c>
      <c r="H5" s="49" t="s">
        <v>110</v>
      </c>
      <c r="I5" s="47"/>
      <c r="J5" s="47"/>
    </row>
    <row r="6" spans="1:11" s="48" customFormat="1" ht="20.25">
      <c r="A6" s="235"/>
      <c r="B6" s="236"/>
      <c r="C6" s="50" t="s">
        <v>109</v>
      </c>
      <c r="D6" s="50" t="s">
        <v>109</v>
      </c>
      <c r="E6" s="50" t="s">
        <v>109</v>
      </c>
      <c r="F6" s="51" t="s">
        <v>109</v>
      </c>
      <c r="G6" s="50" t="s">
        <v>109</v>
      </c>
      <c r="H6" s="51" t="s">
        <v>109</v>
      </c>
      <c r="I6" s="47"/>
      <c r="J6" s="47"/>
    </row>
    <row r="7" spans="1:11" s="48" customFormat="1" ht="20.25">
      <c r="A7" s="237"/>
      <c r="B7" s="238"/>
      <c r="C7" s="50" t="s">
        <v>107</v>
      </c>
      <c r="D7" s="50" t="s">
        <v>107</v>
      </c>
      <c r="E7" s="50" t="s">
        <v>107</v>
      </c>
      <c r="F7" s="50" t="s">
        <v>107</v>
      </c>
      <c r="G7" s="50" t="s">
        <v>107</v>
      </c>
      <c r="H7" s="50" t="s">
        <v>107</v>
      </c>
      <c r="I7" s="47"/>
      <c r="J7" s="47"/>
    </row>
    <row r="8" spans="1:11" s="48" customFormat="1" ht="20.25">
      <c r="A8" s="52" t="s">
        <v>32</v>
      </c>
      <c r="B8" s="46" t="s">
        <v>15</v>
      </c>
      <c r="C8" s="53" t="s">
        <v>164</v>
      </c>
      <c r="D8" s="53" t="s">
        <v>190</v>
      </c>
      <c r="E8" s="53" t="s">
        <v>229</v>
      </c>
      <c r="F8" s="53" t="s">
        <v>82</v>
      </c>
      <c r="G8" s="53" t="s">
        <v>226</v>
      </c>
      <c r="H8" s="53" t="s">
        <v>227</v>
      </c>
      <c r="I8" s="54"/>
      <c r="J8" s="55"/>
    </row>
    <row r="9" spans="1:11" s="58" customFormat="1" ht="39.950000000000003" customHeight="1">
      <c r="A9" s="56" t="s">
        <v>45</v>
      </c>
      <c r="B9" s="56"/>
      <c r="C9" s="56"/>
      <c r="D9" s="56"/>
      <c r="E9" s="56"/>
      <c r="F9" s="56"/>
      <c r="G9" s="56"/>
      <c r="H9" s="56"/>
      <c r="I9" s="57"/>
      <c r="J9" s="57"/>
      <c r="K9" s="57"/>
    </row>
    <row r="10" spans="1:11" s="144" customFormat="1" ht="39.950000000000003" customHeight="1">
      <c r="A10" s="140" t="s">
        <v>184</v>
      </c>
      <c r="B10" s="141" t="s">
        <v>180</v>
      </c>
      <c r="C10" s="142" t="s">
        <v>34</v>
      </c>
      <c r="D10" s="142" t="s">
        <v>34</v>
      </c>
      <c r="E10" s="142" t="s">
        <v>34</v>
      </c>
      <c r="F10" s="142" t="s">
        <v>34</v>
      </c>
      <c r="G10" s="142" t="s">
        <v>34</v>
      </c>
      <c r="H10" s="142" t="s">
        <v>34</v>
      </c>
      <c r="I10" s="143"/>
      <c r="J10" s="143"/>
    </row>
    <row r="11" spans="1:11" s="58" customFormat="1" ht="39.950000000000003" customHeight="1">
      <c r="A11" s="56" t="s">
        <v>112</v>
      </c>
      <c r="B11" s="56"/>
      <c r="C11" s="56"/>
      <c r="D11" s="56"/>
      <c r="E11" s="56"/>
      <c r="F11" s="56"/>
      <c r="G11" s="56"/>
      <c r="H11" s="56"/>
      <c r="I11" s="57"/>
      <c r="J11" s="57"/>
      <c r="K11" s="57"/>
    </row>
    <row r="12" spans="1:11" s="144" customFormat="1" ht="39.950000000000003" customHeight="1">
      <c r="A12" s="140" t="s">
        <v>173</v>
      </c>
      <c r="B12" s="141" t="s">
        <v>159</v>
      </c>
      <c r="C12" s="142" t="s">
        <v>34</v>
      </c>
      <c r="D12" s="142" t="s">
        <v>34</v>
      </c>
      <c r="E12" s="142" t="s">
        <v>34</v>
      </c>
      <c r="F12" s="142" t="s">
        <v>34</v>
      </c>
      <c r="G12" s="142" t="s">
        <v>34</v>
      </c>
      <c r="H12" s="142" t="s">
        <v>34</v>
      </c>
      <c r="I12" s="143"/>
      <c r="J12" s="143"/>
    </row>
    <row r="13" spans="1:11" s="144" customFormat="1" ht="39.950000000000003" customHeight="1">
      <c r="A13" s="140" t="s">
        <v>40</v>
      </c>
      <c r="B13" s="141" t="s">
        <v>33</v>
      </c>
      <c r="C13" s="142" t="s">
        <v>34</v>
      </c>
      <c r="D13" s="142" t="s">
        <v>34</v>
      </c>
      <c r="E13" s="142" t="s">
        <v>34</v>
      </c>
      <c r="F13" s="142" t="s">
        <v>34</v>
      </c>
      <c r="G13" s="142" t="s">
        <v>34</v>
      </c>
      <c r="H13" s="142" t="s">
        <v>34</v>
      </c>
      <c r="I13" s="143"/>
      <c r="J13" s="143"/>
    </row>
    <row r="14" spans="1:11" s="58" customFormat="1" ht="39.950000000000003" customHeight="1">
      <c r="A14" s="56" t="s">
        <v>46</v>
      </c>
      <c r="B14" s="56"/>
      <c r="C14" s="56"/>
      <c r="D14" s="56"/>
      <c r="E14" s="56"/>
      <c r="F14" s="56"/>
      <c r="G14" s="56"/>
      <c r="H14" s="56"/>
      <c r="I14" s="57"/>
      <c r="J14" s="57"/>
      <c r="K14" s="57"/>
    </row>
    <row r="15" spans="1:11" s="144" customFormat="1" ht="39.950000000000003" customHeight="1">
      <c r="A15" s="140" t="s">
        <v>174</v>
      </c>
      <c r="B15" s="141" t="s">
        <v>35</v>
      </c>
      <c r="C15" s="142" t="s">
        <v>34</v>
      </c>
      <c r="D15" s="142" t="s">
        <v>34</v>
      </c>
      <c r="E15" s="142" t="s">
        <v>34</v>
      </c>
      <c r="F15" s="142" t="s">
        <v>34</v>
      </c>
      <c r="G15" s="142" t="s">
        <v>34</v>
      </c>
      <c r="H15" s="142" t="s">
        <v>34</v>
      </c>
      <c r="I15" s="143"/>
      <c r="J15" s="143"/>
    </row>
    <row r="16" spans="1:11" s="144" customFormat="1" ht="39.950000000000003" customHeight="1">
      <c r="A16" s="140" t="s">
        <v>175</v>
      </c>
      <c r="B16" s="141" t="s">
        <v>160</v>
      </c>
      <c r="C16" s="142" t="s">
        <v>34</v>
      </c>
      <c r="D16" s="142" t="s">
        <v>34</v>
      </c>
      <c r="E16" s="142" t="s">
        <v>34</v>
      </c>
      <c r="F16" s="142" t="s">
        <v>34</v>
      </c>
      <c r="G16" s="142" t="s">
        <v>34</v>
      </c>
      <c r="H16" s="142" t="s">
        <v>34</v>
      </c>
      <c r="I16" s="143"/>
      <c r="J16" s="143"/>
    </row>
    <row r="17" spans="1:24" s="144" customFormat="1" ht="39.950000000000003" customHeight="1">
      <c r="A17" s="140" t="s">
        <v>262</v>
      </c>
      <c r="B17" s="141" t="s">
        <v>261</v>
      </c>
      <c r="C17" s="142" t="s">
        <v>34</v>
      </c>
      <c r="D17" s="142" t="s">
        <v>34</v>
      </c>
      <c r="E17" s="142" t="s">
        <v>34</v>
      </c>
      <c r="F17" s="142" t="s">
        <v>34</v>
      </c>
      <c r="G17" s="142" t="s">
        <v>34</v>
      </c>
      <c r="H17" s="142" t="s">
        <v>34</v>
      </c>
      <c r="I17" s="143"/>
      <c r="J17" s="143"/>
    </row>
    <row r="18" spans="1:24" s="144" customFormat="1" ht="39.950000000000003" customHeight="1">
      <c r="A18" s="140" t="s">
        <v>263</v>
      </c>
      <c r="B18" s="141" t="s">
        <v>260</v>
      </c>
      <c r="C18" s="142" t="s">
        <v>34</v>
      </c>
      <c r="D18" s="142" t="s">
        <v>34</v>
      </c>
      <c r="E18" s="142" t="s">
        <v>34</v>
      </c>
      <c r="F18" s="142" t="s">
        <v>34</v>
      </c>
      <c r="G18" s="142" t="s">
        <v>34</v>
      </c>
      <c r="H18" s="142" t="s">
        <v>34</v>
      </c>
      <c r="I18" s="143"/>
      <c r="J18" s="143"/>
    </row>
    <row r="19" spans="1:24" s="144" customFormat="1" ht="39.950000000000003" customHeight="1">
      <c r="A19" s="140" t="s">
        <v>176</v>
      </c>
      <c r="B19" s="141" t="s">
        <v>161</v>
      </c>
      <c r="C19" s="142" t="s">
        <v>34</v>
      </c>
      <c r="D19" s="142" t="s">
        <v>34</v>
      </c>
      <c r="E19" s="142" t="s">
        <v>34</v>
      </c>
      <c r="F19" s="142" t="s">
        <v>34</v>
      </c>
      <c r="G19" s="142" t="s">
        <v>34</v>
      </c>
      <c r="H19" s="142" t="s">
        <v>34</v>
      </c>
      <c r="I19" s="143"/>
      <c r="J19" s="143"/>
    </row>
    <row r="20" spans="1:24" s="58" customFormat="1" ht="39.950000000000003" customHeight="1">
      <c r="A20" s="56" t="s">
        <v>172</v>
      </c>
      <c r="B20" s="56"/>
      <c r="C20" s="56"/>
      <c r="D20" s="56"/>
      <c r="E20" s="56"/>
      <c r="F20" s="56"/>
      <c r="G20" s="56"/>
      <c r="H20" s="56"/>
      <c r="I20" s="57"/>
      <c r="J20" s="57"/>
      <c r="K20" s="57"/>
    </row>
    <row r="21" spans="1:24" s="144" customFormat="1" ht="39.950000000000003" customHeight="1">
      <c r="A21" s="140" t="s">
        <v>177</v>
      </c>
      <c r="B21" s="141" t="s">
        <v>42</v>
      </c>
      <c r="C21" s="142" t="s">
        <v>34</v>
      </c>
      <c r="D21" s="142" t="s">
        <v>34</v>
      </c>
      <c r="E21" s="142" t="s">
        <v>34</v>
      </c>
      <c r="F21" s="142" t="s">
        <v>34</v>
      </c>
      <c r="G21" s="142" t="s">
        <v>34</v>
      </c>
      <c r="H21" s="142" t="s">
        <v>34</v>
      </c>
      <c r="I21" s="143"/>
      <c r="J21" s="143"/>
    </row>
    <row r="22" spans="1:24" s="146" customFormat="1" ht="20.25" customHeight="1">
      <c r="A22" s="229" t="s">
        <v>136</v>
      </c>
      <c r="B22" s="229"/>
      <c r="C22" s="229"/>
      <c r="D22" s="229"/>
      <c r="E22" s="229"/>
      <c r="F22" s="229"/>
      <c r="G22" s="229"/>
      <c r="H22" s="229"/>
      <c r="I22" s="145"/>
      <c r="J22" s="145"/>
      <c r="K22" s="145"/>
      <c r="L22" s="145"/>
    </row>
    <row r="23" spans="1:24" s="48" customFormat="1" ht="20.25" hidden="1">
      <c r="A23" s="59"/>
      <c r="B23" s="60"/>
      <c r="C23" s="60"/>
      <c r="D23" s="60"/>
      <c r="E23" s="60"/>
      <c r="J23" s="61"/>
      <c r="K23" s="62"/>
      <c r="L23" s="63"/>
      <c r="M23" s="61"/>
      <c r="N23" s="64"/>
      <c r="O23" s="65"/>
      <c r="P23" s="65"/>
      <c r="Q23" s="65"/>
      <c r="R23" s="65"/>
      <c r="S23" s="61"/>
      <c r="T23" s="61"/>
      <c r="U23" s="64"/>
      <c r="V23" s="63"/>
      <c r="W23" s="66"/>
      <c r="X23" s="66"/>
    </row>
    <row r="24" spans="1:24" s="48" customFormat="1" ht="20.25" hidden="1">
      <c r="A24" s="59"/>
      <c r="B24" s="60"/>
      <c r="C24" s="60"/>
      <c r="D24" s="60"/>
      <c r="E24" s="60"/>
      <c r="J24" s="61"/>
      <c r="K24" s="62"/>
      <c r="L24" s="63"/>
      <c r="M24" s="61"/>
      <c r="N24" s="64"/>
      <c r="O24" s="65"/>
      <c r="P24" s="65"/>
      <c r="Q24" s="65"/>
      <c r="R24" s="65"/>
      <c r="S24" s="61"/>
      <c r="T24" s="61"/>
      <c r="U24" s="64"/>
      <c r="V24" s="63"/>
      <c r="W24" s="66"/>
      <c r="X24" s="66"/>
    </row>
    <row r="25" spans="1:24" ht="20.25" hidden="1"/>
    <row r="26" spans="1:24" ht="0" hidden="1" customHeight="1"/>
    <row r="27" spans="1:24" ht="0" hidden="1" customHeight="1"/>
  </sheetData>
  <dataConsolidate link="1"/>
  <mergeCells count="7">
    <mergeCell ref="A22:H22"/>
    <mergeCell ref="A1:H1"/>
    <mergeCell ref="A3:B3"/>
    <mergeCell ref="A4:B7"/>
    <mergeCell ref="G3:H3"/>
    <mergeCell ref="E3:F3"/>
    <mergeCell ref="C3:D3"/>
  </mergeCells>
  <printOptions horizontalCentered="1"/>
  <pageMargins left="0.23622047244094491" right="0.27559055118110237" top="0.27559055118110237" bottom="0.23622047244094491" header="0.23622047244094491" footer="0.27559055118110237"/>
  <pageSetup paperSize="9" scale="6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48"/>
  <sheetViews>
    <sheetView zoomScale="68" zoomScaleNormal="68" workbookViewId="0">
      <selection sqref="A1:J1"/>
    </sheetView>
  </sheetViews>
  <sheetFormatPr defaultColWidth="0" defaultRowHeight="0" customHeight="1" zeroHeight="1"/>
  <cols>
    <col min="1" max="1" width="58.625" style="14" customWidth="1"/>
    <col min="2" max="3" width="29.875" style="14" bestFit="1" customWidth="1"/>
    <col min="4" max="4" width="21.25" style="14" bestFit="1" customWidth="1"/>
    <col min="5" max="6" width="17.625" style="14" bestFit="1" customWidth="1"/>
    <col min="7" max="7" width="17.375" style="14" bestFit="1" customWidth="1"/>
    <col min="8" max="8" width="19.875" style="14" customWidth="1"/>
    <col min="9" max="9" width="21.5" style="14" customWidth="1"/>
    <col min="10" max="10" width="18" style="14" bestFit="1" customWidth="1"/>
    <col min="11" max="11" width="26.75" style="71" hidden="1" customWidth="1"/>
    <col min="12" max="16383" width="9" style="71" hidden="1"/>
    <col min="16384" max="16384" width="5.125" style="71" hidden="1" customWidth="1"/>
  </cols>
  <sheetData>
    <row r="1" spans="1:11" s="18" customFormat="1" ht="34.5" customHeight="1">
      <c r="A1" s="246" t="s">
        <v>368</v>
      </c>
      <c r="B1" s="246"/>
      <c r="C1" s="246"/>
      <c r="D1" s="246"/>
      <c r="E1" s="246"/>
      <c r="F1" s="246"/>
      <c r="G1" s="246"/>
      <c r="H1" s="246"/>
      <c r="I1" s="246"/>
      <c r="J1" s="246"/>
      <c r="K1" s="71"/>
    </row>
    <row r="2" spans="1:11" ht="50.25" customHeight="1"/>
    <row r="3" spans="1:11" ht="50.25" customHeight="1"/>
    <row r="4" spans="1:11" ht="38.25" customHeight="1"/>
    <row r="5" spans="1:11" ht="62.25" customHeight="1"/>
    <row r="6" spans="1:11" ht="38.25" customHeight="1"/>
    <row r="7" spans="1:11" ht="38.25" customHeight="1"/>
    <row r="8" spans="1:11" ht="54" customHeight="1"/>
    <row r="9" spans="1:11" s="147" customFormat="1" ht="20.25">
      <c r="A9" s="250" t="s">
        <v>47</v>
      </c>
      <c r="B9" s="250"/>
    </row>
    <row r="10" spans="1:11" s="147" customFormat="1" ht="20.25">
      <c r="A10" s="148" t="s">
        <v>48</v>
      </c>
      <c r="B10" s="149"/>
    </row>
    <row r="11" spans="1:11" s="72" customFormat="1" ht="20.100000000000001" customHeight="1">
      <c r="A11" s="76" t="s">
        <v>49</v>
      </c>
      <c r="B11" s="77">
        <v>4370</v>
      </c>
      <c r="C11" s="15"/>
      <c r="D11" s="15"/>
      <c r="E11" s="15"/>
      <c r="F11" s="15"/>
      <c r="G11" s="15"/>
      <c r="H11" s="15"/>
      <c r="I11" s="15"/>
      <c r="J11" s="15"/>
    </row>
    <row r="12" spans="1:11" s="72" customFormat="1" ht="20.100000000000001" customHeight="1">
      <c r="A12" s="76" t="s">
        <v>50</v>
      </c>
      <c r="B12" s="77" t="s">
        <v>315</v>
      </c>
      <c r="C12" s="15"/>
      <c r="D12" s="15"/>
      <c r="E12" s="15"/>
      <c r="F12" s="15"/>
      <c r="G12" s="15"/>
      <c r="H12" s="15"/>
      <c r="I12" s="15"/>
      <c r="J12" s="15"/>
    </row>
    <row r="13" spans="1:11" s="72" customFormat="1" ht="20.100000000000001" customHeight="1">
      <c r="A13" s="76" t="s">
        <v>51</v>
      </c>
      <c r="B13" s="77">
        <v>1485</v>
      </c>
      <c r="C13" s="15"/>
      <c r="D13" s="15"/>
      <c r="E13" s="15"/>
      <c r="F13" s="15"/>
      <c r="G13" s="15"/>
      <c r="H13" s="15"/>
      <c r="I13" s="15"/>
      <c r="J13" s="15"/>
    </row>
    <row r="14" spans="1:11" s="72" customFormat="1" ht="20.100000000000001" customHeight="1">
      <c r="A14" s="76" t="s">
        <v>52</v>
      </c>
      <c r="B14" s="77">
        <v>2662</v>
      </c>
      <c r="C14" s="15"/>
      <c r="D14" s="15"/>
      <c r="E14" s="15"/>
      <c r="F14" s="15"/>
      <c r="G14" s="15"/>
      <c r="H14" s="15"/>
      <c r="I14" s="15"/>
      <c r="J14" s="15"/>
    </row>
    <row r="15" spans="1:11" s="72" customFormat="1" ht="20.100000000000001" customHeight="1">
      <c r="A15" s="76" t="s">
        <v>151</v>
      </c>
      <c r="B15" s="77" t="s">
        <v>316</v>
      </c>
      <c r="C15" s="15"/>
      <c r="D15" s="15"/>
      <c r="E15" s="15"/>
      <c r="F15" s="15"/>
      <c r="G15" s="15"/>
      <c r="H15" s="15"/>
      <c r="I15" s="15"/>
      <c r="J15" s="15"/>
    </row>
    <row r="16" spans="1:11" s="147" customFormat="1" ht="20.25">
      <c r="A16" s="148" t="s">
        <v>53</v>
      </c>
      <c r="B16" s="148"/>
    </row>
    <row r="17" spans="1:11" s="72" customFormat="1" ht="20.100000000000001" customHeight="1">
      <c r="A17" s="76" t="s">
        <v>54</v>
      </c>
      <c r="B17" s="77" t="s">
        <v>311</v>
      </c>
      <c r="C17" s="15"/>
      <c r="D17" s="15"/>
      <c r="E17" s="15"/>
      <c r="F17" s="15"/>
      <c r="G17" s="15"/>
      <c r="H17" s="15"/>
      <c r="I17" s="15"/>
      <c r="J17" s="15"/>
    </row>
    <row r="18" spans="1:11" s="147" customFormat="1" ht="20.25">
      <c r="A18" s="148" t="s">
        <v>55</v>
      </c>
      <c r="B18" s="148"/>
    </row>
    <row r="19" spans="1:11" s="72" customFormat="1" ht="37.5">
      <c r="A19" s="76" t="s">
        <v>154</v>
      </c>
      <c r="B19" s="77" t="s">
        <v>155</v>
      </c>
      <c r="C19" s="15"/>
      <c r="D19" s="15"/>
      <c r="E19" s="15"/>
      <c r="F19" s="15"/>
      <c r="G19" s="15"/>
      <c r="H19" s="15"/>
      <c r="I19" s="15"/>
      <c r="J19" s="15"/>
    </row>
    <row r="20" spans="1:11" s="72" customFormat="1" ht="20.100000000000001" customHeight="1">
      <c r="A20" s="76" t="s">
        <v>152</v>
      </c>
      <c r="B20" s="77" t="s">
        <v>153</v>
      </c>
      <c r="C20" s="15"/>
      <c r="D20" s="15"/>
      <c r="E20" s="15"/>
      <c r="F20" s="15"/>
      <c r="G20" s="15"/>
      <c r="H20" s="15"/>
      <c r="I20" s="15"/>
      <c r="J20" s="15"/>
    </row>
    <row r="21" spans="1:11" s="147" customFormat="1" ht="20.25">
      <c r="A21" s="252" t="s">
        <v>362</v>
      </c>
      <c r="B21" s="252"/>
    </row>
    <row r="22" spans="1:11" s="72" customFormat="1" ht="20.100000000000001" customHeight="1">
      <c r="A22" s="76" t="s">
        <v>115</v>
      </c>
      <c r="B22" s="77">
        <v>370</v>
      </c>
      <c r="C22" s="15"/>
      <c r="D22" s="15"/>
      <c r="E22" s="15"/>
      <c r="F22" s="15"/>
      <c r="G22" s="15"/>
      <c r="H22" s="15"/>
      <c r="I22" s="15"/>
      <c r="J22" s="15"/>
    </row>
    <row r="23" spans="1:11" s="72" customFormat="1" ht="27.75">
      <c r="A23" s="76" t="s">
        <v>116</v>
      </c>
      <c r="B23" s="77">
        <v>1210</v>
      </c>
      <c r="C23" s="15"/>
      <c r="D23" s="15"/>
      <c r="E23" s="15"/>
      <c r="F23" s="15"/>
      <c r="G23" s="15"/>
      <c r="H23" s="15"/>
      <c r="I23" s="15"/>
      <c r="J23" s="15"/>
    </row>
    <row r="24" spans="1:11" s="147" customFormat="1" ht="20.25">
      <c r="A24" s="148" t="s">
        <v>56</v>
      </c>
      <c r="B24" s="148"/>
    </row>
    <row r="25" spans="1:11" s="72" customFormat="1" ht="20.100000000000001" customHeight="1">
      <c r="A25" s="76" t="s">
        <v>57</v>
      </c>
      <c r="B25" s="77">
        <v>48</v>
      </c>
      <c r="C25" s="15"/>
      <c r="D25" s="15"/>
      <c r="E25" s="15"/>
      <c r="F25" s="15"/>
      <c r="G25" s="15"/>
      <c r="H25" s="15"/>
      <c r="I25" s="15"/>
      <c r="J25" s="15"/>
    </row>
    <row r="26" spans="1:11" s="73" customFormat="1" ht="9.75" customHeight="1">
      <c r="A26" s="16"/>
      <c r="B26" s="17"/>
      <c r="C26" s="15"/>
      <c r="D26" s="15"/>
      <c r="E26" s="15"/>
      <c r="F26" s="15"/>
      <c r="G26" s="15"/>
      <c r="H26" s="15"/>
      <c r="I26" s="15"/>
      <c r="J26" s="15"/>
    </row>
    <row r="27" spans="1:11" s="73" customFormat="1" ht="21" customHeight="1">
      <c r="A27" s="251" t="s">
        <v>117</v>
      </c>
      <c r="B27" s="251"/>
      <c r="C27" s="251"/>
      <c r="D27" s="15"/>
      <c r="E27" s="15"/>
      <c r="F27" s="15"/>
      <c r="G27" s="15"/>
      <c r="H27" s="15"/>
      <c r="I27" s="15"/>
      <c r="J27" s="15"/>
    </row>
    <row r="28" spans="1:11" s="73" customFormat="1" ht="12" customHeight="1">
      <c r="A28" s="15"/>
      <c r="B28" s="15"/>
      <c r="C28" s="15"/>
      <c r="D28" s="15"/>
      <c r="E28" s="15"/>
      <c r="F28" s="15"/>
      <c r="G28" s="15"/>
      <c r="H28" s="15"/>
      <c r="I28" s="15"/>
      <c r="J28" s="15"/>
    </row>
    <row r="29" spans="1:11" s="147" customFormat="1" ht="40.5">
      <c r="A29" s="150" t="s">
        <v>81</v>
      </c>
      <c r="B29" s="149" t="s">
        <v>363</v>
      </c>
      <c r="C29" s="186" t="s">
        <v>363</v>
      </c>
      <c r="D29" s="149" t="s">
        <v>335</v>
      </c>
      <c r="E29" s="186" t="s">
        <v>335</v>
      </c>
      <c r="F29" s="186" t="s">
        <v>335</v>
      </c>
      <c r="J29" s="15"/>
    </row>
    <row r="30" spans="1:11" s="79" customFormat="1" ht="20.100000000000001" customHeight="1">
      <c r="A30" s="76" t="s">
        <v>71</v>
      </c>
      <c r="B30" s="77" t="s">
        <v>72</v>
      </c>
      <c r="C30" s="77" t="s">
        <v>72</v>
      </c>
      <c r="D30" s="77" t="s">
        <v>72</v>
      </c>
      <c r="E30" s="77" t="s">
        <v>72</v>
      </c>
      <c r="F30" s="77" t="s">
        <v>336</v>
      </c>
      <c r="J30" s="15"/>
      <c r="K30" s="73"/>
    </row>
    <row r="31" spans="1:11" s="79" customFormat="1" ht="20.100000000000001" customHeight="1">
      <c r="A31" s="76" t="s">
        <v>64</v>
      </c>
      <c r="B31" s="77" t="s">
        <v>317</v>
      </c>
      <c r="C31" s="77" t="s">
        <v>317</v>
      </c>
      <c r="D31" s="77" t="s">
        <v>337</v>
      </c>
      <c r="E31" s="77" t="s">
        <v>337</v>
      </c>
      <c r="F31" s="77" t="s">
        <v>337</v>
      </c>
      <c r="J31" s="15"/>
      <c r="K31" s="73"/>
    </row>
    <row r="32" spans="1:11" s="79" customFormat="1" ht="20.100000000000001" customHeight="1">
      <c r="A32" s="76" t="s">
        <v>66</v>
      </c>
      <c r="B32" s="77">
        <v>3</v>
      </c>
      <c r="C32" s="77">
        <v>3</v>
      </c>
      <c r="D32" s="77">
        <v>3</v>
      </c>
      <c r="E32" s="77">
        <v>3</v>
      </c>
      <c r="F32" s="77">
        <v>3</v>
      </c>
      <c r="J32" s="15"/>
      <c r="K32" s="73"/>
    </row>
    <row r="33" spans="1:11" s="72" customFormat="1" ht="20.100000000000001" customHeight="1">
      <c r="A33" s="76" t="s">
        <v>119</v>
      </c>
      <c r="B33" s="77" t="s">
        <v>319</v>
      </c>
      <c r="C33" s="77" t="s">
        <v>319</v>
      </c>
      <c r="D33" s="77" t="s">
        <v>338</v>
      </c>
      <c r="E33" s="77" t="s">
        <v>338</v>
      </c>
      <c r="F33" s="77" t="s">
        <v>338</v>
      </c>
      <c r="J33" s="15"/>
      <c r="K33" s="73"/>
    </row>
    <row r="34" spans="1:11" s="72" customFormat="1" ht="20.100000000000001" customHeight="1">
      <c r="A34" s="76" t="s">
        <v>67</v>
      </c>
      <c r="B34" s="187">
        <v>1199</v>
      </c>
      <c r="C34" s="187">
        <v>1199</v>
      </c>
      <c r="D34" s="187">
        <v>1496</v>
      </c>
      <c r="E34" s="187">
        <v>1496</v>
      </c>
      <c r="F34" s="187">
        <v>1496</v>
      </c>
      <c r="J34" s="15"/>
      <c r="K34" s="73"/>
    </row>
    <row r="35" spans="1:11" s="190" customFormat="1" ht="23.25" customHeight="1">
      <c r="A35" s="188" t="s">
        <v>162</v>
      </c>
      <c r="B35" s="189" t="s">
        <v>320</v>
      </c>
      <c r="C35" s="189" t="s">
        <v>321</v>
      </c>
      <c r="D35" s="189" t="s">
        <v>339</v>
      </c>
      <c r="E35" s="189" t="s">
        <v>340</v>
      </c>
      <c r="F35" s="189" t="s">
        <v>340</v>
      </c>
      <c r="J35" s="191"/>
      <c r="K35" s="192"/>
    </row>
    <row r="36" spans="1:11" s="72" customFormat="1" ht="20.100000000000001" customHeight="1">
      <c r="A36" s="76" t="s">
        <v>163</v>
      </c>
      <c r="B36" s="77" t="s">
        <v>322</v>
      </c>
      <c r="C36" s="77" t="s">
        <v>322</v>
      </c>
      <c r="D36" s="77" t="s">
        <v>341</v>
      </c>
      <c r="E36" s="77" t="s">
        <v>342</v>
      </c>
      <c r="F36" s="77" t="s">
        <v>343</v>
      </c>
      <c r="J36" s="15"/>
      <c r="K36" s="73"/>
    </row>
    <row r="37" spans="1:11" s="72" customFormat="1" ht="20.100000000000001" customHeight="1">
      <c r="A37" s="76" t="s">
        <v>120</v>
      </c>
      <c r="B37" s="77" t="s">
        <v>318</v>
      </c>
      <c r="C37" s="77" t="s">
        <v>318</v>
      </c>
      <c r="D37" s="77" t="s">
        <v>344</v>
      </c>
      <c r="E37" s="77" t="s">
        <v>344</v>
      </c>
      <c r="F37" s="77" t="s">
        <v>344</v>
      </c>
      <c r="J37" s="15"/>
      <c r="K37" s="73"/>
    </row>
    <row r="38" spans="1:11" s="147" customFormat="1" ht="20.25">
      <c r="A38" s="148" t="s">
        <v>68</v>
      </c>
      <c r="B38" s="151"/>
      <c r="C38" s="151"/>
      <c r="D38" s="151"/>
      <c r="E38" s="151"/>
      <c r="F38" s="151"/>
      <c r="J38" s="15"/>
    </row>
    <row r="39" spans="1:11" s="74" customFormat="1" ht="27.75">
      <c r="A39" s="76" t="s">
        <v>148</v>
      </c>
      <c r="B39" s="187">
        <v>1280</v>
      </c>
      <c r="C39" s="77">
        <v>980</v>
      </c>
      <c r="D39" s="187">
        <v>1371</v>
      </c>
      <c r="E39" s="187">
        <v>1371</v>
      </c>
      <c r="F39" s="187">
        <v>1395</v>
      </c>
      <c r="J39" s="15"/>
      <c r="K39" s="73"/>
    </row>
    <row r="40" spans="1:11" s="72" customFormat="1" ht="20.100000000000001" customHeight="1">
      <c r="A40" s="76" t="s">
        <v>69</v>
      </c>
      <c r="B40" s="187">
        <v>1805</v>
      </c>
      <c r="C40" s="187">
        <v>1805</v>
      </c>
      <c r="D40" s="187">
        <v>1880</v>
      </c>
      <c r="E40" s="187">
        <v>1880</v>
      </c>
      <c r="F40" s="187">
        <v>1920</v>
      </c>
      <c r="J40" s="15"/>
      <c r="K40" s="73"/>
    </row>
    <row r="41" spans="1:11" s="72" customFormat="1" ht="20.100000000000001" customHeight="1">
      <c r="A41" s="76" t="s">
        <v>70</v>
      </c>
      <c r="B41" s="77">
        <v>525</v>
      </c>
      <c r="C41" s="77">
        <v>525</v>
      </c>
      <c r="D41" s="77">
        <v>509</v>
      </c>
      <c r="E41" s="77">
        <v>509</v>
      </c>
      <c r="F41" s="77">
        <v>525</v>
      </c>
      <c r="J41" s="15"/>
      <c r="K41" s="73"/>
    </row>
    <row r="42" spans="1:11" s="73" customFormat="1" ht="13.5" customHeight="1">
      <c r="A42" s="15"/>
      <c r="B42" s="15"/>
      <c r="C42" s="15"/>
      <c r="D42" s="15"/>
      <c r="E42" s="15"/>
      <c r="F42" s="15"/>
      <c r="G42" s="15"/>
      <c r="H42" s="15"/>
      <c r="I42" s="15"/>
      <c r="J42" s="15"/>
    </row>
    <row r="43" spans="1:11" s="147" customFormat="1" ht="60.75">
      <c r="A43" s="150" t="s">
        <v>178</v>
      </c>
      <c r="B43" s="250" t="s">
        <v>58</v>
      </c>
      <c r="C43" s="250"/>
      <c r="D43" s="250"/>
      <c r="E43" s="247" t="s">
        <v>215</v>
      </c>
      <c r="F43" s="248"/>
      <c r="G43" s="249"/>
      <c r="H43" s="149" t="s">
        <v>212</v>
      </c>
      <c r="I43" s="85" t="s">
        <v>214</v>
      </c>
      <c r="J43" s="85" t="s">
        <v>195</v>
      </c>
    </row>
    <row r="44" spans="1:11" s="147" customFormat="1" ht="40.5">
      <c r="A44" s="152"/>
      <c r="B44" s="153" t="s">
        <v>59</v>
      </c>
      <c r="C44" s="153" t="s">
        <v>76</v>
      </c>
      <c r="D44" s="153" t="s">
        <v>77</v>
      </c>
      <c r="E44" s="153" t="s">
        <v>60</v>
      </c>
      <c r="F44" s="153" t="s">
        <v>61</v>
      </c>
      <c r="G44" s="153" t="s">
        <v>62</v>
      </c>
      <c r="H44" s="153" t="s">
        <v>63</v>
      </c>
      <c r="I44" s="244" t="s">
        <v>213</v>
      </c>
      <c r="J44" s="245"/>
    </row>
    <row r="45" spans="1:11" s="147" customFormat="1" ht="20.25">
      <c r="A45" s="148" t="s">
        <v>323</v>
      </c>
      <c r="B45" s="149"/>
      <c r="C45" s="148"/>
      <c r="D45" s="148"/>
      <c r="E45" s="148"/>
      <c r="F45" s="148"/>
      <c r="G45" s="148"/>
      <c r="H45" s="148"/>
      <c r="I45" s="148"/>
      <c r="J45" s="148"/>
    </row>
    <row r="46" spans="1:11" s="72" customFormat="1" ht="27.75">
      <c r="A46" s="76" t="s">
        <v>326</v>
      </c>
      <c r="B46" s="77" t="s">
        <v>325</v>
      </c>
      <c r="C46" s="77">
        <v>215</v>
      </c>
      <c r="D46" s="195">
        <v>10.5</v>
      </c>
      <c r="E46" s="77" t="s">
        <v>328</v>
      </c>
      <c r="F46" s="77" t="s">
        <v>329</v>
      </c>
      <c r="G46" s="77" t="s">
        <v>330</v>
      </c>
      <c r="H46" s="77" t="s">
        <v>331</v>
      </c>
      <c r="I46" s="193" t="s">
        <v>332</v>
      </c>
      <c r="J46" s="194" t="s">
        <v>333</v>
      </c>
    </row>
    <row r="47" spans="1:11" s="72" customFormat="1" ht="27.75">
      <c r="A47" s="76" t="s">
        <v>326</v>
      </c>
      <c r="B47" s="77" t="s">
        <v>327</v>
      </c>
      <c r="C47" s="77">
        <v>220</v>
      </c>
      <c r="D47" s="195">
        <v>10.3</v>
      </c>
      <c r="E47" s="77" t="s">
        <v>328</v>
      </c>
      <c r="F47" s="77" t="s">
        <v>329</v>
      </c>
      <c r="G47" s="77" t="s">
        <v>330</v>
      </c>
      <c r="H47" s="77" t="s">
        <v>331</v>
      </c>
      <c r="I47" s="193" t="s">
        <v>332</v>
      </c>
      <c r="J47" s="194" t="s">
        <v>334</v>
      </c>
    </row>
    <row r="48" spans="1:11" s="72" customFormat="1" ht="27.75">
      <c r="A48" s="76" t="str">
        <f>D29</f>
        <v>1.5 Diesel</v>
      </c>
      <c r="B48" s="77" t="s">
        <v>118</v>
      </c>
      <c r="C48" s="77">
        <v>200</v>
      </c>
      <c r="D48" s="195">
        <v>10.9</v>
      </c>
      <c r="E48" s="77" t="s">
        <v>346</v>
      </c>
      <c r="F48" s="77" t="s">
        <v>348</v>
      </c>
      <c r="G48" s="77" t="s">
        <v>350</v>
      </c>
      <c r="H48" s="77" t="s">
        <v>352</v>
      </c>
      <c r="I48" s="193" t="s">
        <v>354</v>
      </c>
      <c r="J48" s="194" t="s">
        <v>356</v>
      </c>
    </row>
    <row r="49" spans="1:10" s="72" customFormat="1" ht="27.75">
      <c r="A49" s="76" t="str">
        <f>E29</f>
        <v>1.5 Diesel</v>
      </c>
      <c r="B49" s="77" t="s">
        <v>345</v>
      </c>
      <c r="C49" s="77">
        <v>210</v>
      </c>
      <c r="D49" s="195">
        <v>10.3</v>
      </c>
      <c r="E49" s="77" t="s">
        <v>347</v>
      </c>
      <c r="F49" s="77" t="s">
        <v>349</v>
      </c>
      <c r="G49" s="77" t="s">
        <v>351</v>
      </c>
      <c r="H49" s="77" t="s">
        <v>353</v>
      </c>
      <c r="I49" s="193" t="s">
        <v>355</v>
      </c>
      <c r="J49" s="194" t="s">
        <v>357</v>
      </c>
    </row>
    <row r="50" spans="1:10" s="147" customFormat="1" ht="20.25">
      <c r="A50" s="148" t="s">
        <v>324</v>
      </c>
      <c r="B50" s="149"/>
      <c r="C50" s="148"/>
      <c r="D50" s="148"/>
      <c r="E50" s="148"/>
      <c r="F50" s="148"/>
      <c r="G50" s="148"/>
      <c r="H50" s="148"/>
      <c r="I50" s="148"/>
      <c r="J50" s="148"/>
    </row>
    <row r="51" spans="1:10" s="72" customFormat="1" ht="20.100000000000001" customHeight="1">
      <c r="A51" s="76" t="s">
        <v>370</v>
      </c>
      <c r="B51" s="77" t="s">
        <v>345</v>
      </c>
      <c r="C51" s="77">
        <v>205</v>
      </c>
      <c r="D51" s="77">
        <v>10.9</v>
      </c>
      <c r="E51" s="77" t="s">
        <v>360</v>
      </c>
      <c r="F51" s="77" t="s">
        <v>351</v>
      </c>
      <c r="G51" s="77">
        <v>4.2</v>
      </c>
      <c r="H51" s="77" t="s">
        <v>361</v>
      </c>
      <c r="I51" s="193" t="s">
        <v>359</v>
      </c>
      <c r="J51" s="194" t="s">
        <v>358</v>
      </c>
    </row>
    <row r="52" spans="1:10" ht="15.75">
      <c r="A52" s="154"/>
      <c r="B52" s="19"/>
      <c r="C52" s="19"/>
      <c r="D52" s="19"/>
      <c r="E52" s="19"/>
      <c r="F52" s="19"/>
      <c r="G52" s="19"/>
      <c r="H52" s="19"/>
      <c r="I52" s="19"/>
      <c r="J52" s="19"/>
    </row>
    <row r="53" spans="1:10" ht="98.25" customHeight="1">
      <c r="A53" s="242" t="s">
        <v>194</v>
      </c>
      <c r="B53" s="243"/>
      <c r="C53" s="243"/>
      <c r="D53" s="243"/>
      <c r="E53" s="243"/>
      <c r="F53" s="243"/>
      <c r="G53" s="243"/>
      <c r="H53" s="243"/>
      <c r="I53" s="243"/>
      <c r="J53" s="243"/>
    </row>
    <row r="54" spans="1:10" s="81" customFormat="1" ht="12.75" hidden="1" customHeight="1">
      <c r="A54" s="83"/>
      <c r="B54" s="83"/>
      <c r="C54" s="83"/>
      <c r="D54" s="83"/>
      <c r="E54" s="83"/>
      <c r="F54" s="83"/>
      <c r="G54" s="83"/>
      <c r="H54" s="83"/>
      <c r="I54" s="83"/>
      <c r="J54" s="83"/>
    </row>
    <row r="55" spans="1:10" s="81" customFormat="1" ht="29.25" hidden="1" customHeight="1">
      <c r="A55" s="83"/>
      <c r="B55" s="83"/>
      <c r="C55" s="83"/>
      <c r="D55" s="83"/>
      <c r="E55" s="83"/>
      <c r="F55" s="83"/>
      <c r="G55" s="83"/>
      <c r="H55" s="83"/>
      <c r="I55" s="83"/>
      <c r="J55" s="83"/>
    </row>
    <row r="56" spans="1:10" ht="16.5" hidden="1" customHeight="1">
      <c r="A56" s="80"/>
      <c r="B56" s="80"/>
      <c r="C56" s="80"/>
      <c r="D56" s="80"/>
      <c r="E56" s="80"/>
      <c r="F56" s="80"/>
      <c r="G56" s="80"/>
      <c r="H56" s="82"/>
      <c r="I56" s="82"/>
      <c r="J56" s="82"/>
    </row>
    <row r="57" spans="1:10" ht="18.75" hidden="1">
      <c r="A57" s="75"/>
      <c r="B57" s="75"/>
      <c r="C57" s="75"/>
      <c r="D57" s="75"/>
      <c r="E57" s="75"/>
      <c r="F57" s="75"/>
      <c r="G57" s="75"/>
      <c r="H57" s="75"/>
      <c r="I57" s="75"/>
    </row>
    <row r="58" spans="1:10" ht="18.75" hidden="1">
      <c r="A58" s="75"/>
      <c r="B58" s="75"/>
      <c r="C58" s="75"/>
      <c r="D58" s="75"/>
      <c r="E58" s="75"/>
      <c r="F58" s="75"/>
      <c r="G58" s="75"/>
      <c r="H58" s="75"/>
      <c r="I58" s="75"/>
    </row>
    <row r="59" spans="1:10" ht="18.75" hidden="1"/>
    <row r="60" spans="1:10" ht="18.75" hidden="1"/>
    <row r="61" spans="1:10" ht="18.75" hidden="1"/>
    <row r="62" spans="1:10" ht="18.75" hidden="1"/>
    <row r="63" spans="1:10" ht="18.75" hidden="1"/>
    <row r="64" spans="1:10" ht="18.75" hidden="1"/>
    <row r="65" ht="18.75" hidden="1"/>
    <row r="66" ht="18.75" hidden="1"/>
    <row r="67" ht="18.75" hidden="1"/>
    <row r="68" ht="18.75" hidden="1"/>
    <row r="69" ht="18.75" hidden="1"/>
    <row r="70" ht="28.5" hidden="1" customHeight="1"/>
    <row r="71" ht="28.5" hidden="1" customHeight="1"/>
    <row r="72" ht="28.5" hidden="1" customHeight="1"/>
    <row r="73" ht="28.5" hidden="1" customHeight="1"/>
    <row r="74" ht="28.5" hidden="1" customHeight="1"/>
    <row r="75" ht="28.5" hidden="1" customHeight="1"/>
    <row r="76" ht="28.5" hidden="1" customHeight="1"/>
    <row r="77" ht="28.5" hidden="1" customHeight="1"/>
    <row r="78" ht="28.5" hidden="1" customHeight="1"/>
    <row r="79" ht="28.5" hidden="1" customHeight="1"/>
    <row r="80" ht="28.5" hidden="1" customHeight="1"/>
    <row r="81" ht="28.5" hidden="1" customHeight="1"/>
    <row r="82" ht="28.5" hidden="1" customHeight="1"/>
    <row r="83" ht="28.5" hidden="1" customHeight="1"/>
    <row r="84" ht="28.5" hidden="1" customHeight="1"/>
    <row r="85" ht="28.5" hidden="1" customHeight="1"/>
    <row r="86" ht="28.5" hidden="1" customHeight="1"/>
    <row r="87" ht="28.5" hidden="1" customHeight="1"/>
    <row r="88" ht="28.5" hidden="1" customHeight="1"/>
    <row r="89" ht="28.5" hidden="1" customHeight="1"/>
    <row r="90" ht="28.5" hidden="1" customHeight="1"/>
    <row r="91" ht="28.5" hidden="1" customHeight="1"/>
    <row r="92" ht="28.5" hidden="1" customHeight="1"/>
    <row r="93" ht="28.5" hidden="1" customHeight="1"/>
    <row r="94" ht="28.5" hidden="1" customHeight="1"/>
    <row r="95" ht="28.5" hidden="1" customHeight="1"/>
    <row r="96" ht="28.5" hidden="1" customHeight="1"/>
    <row r="97" ht="28.5" hidden="1" customHeight="1"/>
    <row r="98" ht="28.5" hidden="1" customHeight="1"/>
    <row r="99" ht="28.5" hidden="1" customHeight="1"/>
    <row r="100" ht="28.5" hidden="1" customHeight="1"/>
    <row r="101" ht="28.5" hidden="1" customHeight="1"/>
    <row r="102" ht="28.5" hidden="1" customHeight="1"/>
    <row r="103" ht="28.5" hidden="1" customHeight="1"/>
    <row r="104" ht="28.5" hidden="1" customHeight="1"/>
    <row r="105" ht="28.5" hidden="1" customHeight="1"/>
    <row r="106" ht="28.5" hidden="1" customHeight="1"/>
    <row r="107" ht="28.5" hidden="1" customHeight="1"/>
    <row r="108" ht="28.5" hidden="1" customHeight="1"/>
    <row r="109" ht="28.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sheetData>
  <mergeCells count="8">
    <mergeCell ref="A53:J53"/>
    <mergeCell ref="I44:J44"/>
    <mergeCell ref="A1:J1"/>
    <mergeCell ref="E43:G43"/>
    <mergeCell ref="A9:B9"/>
    <mergeCell ref="A27:C27"/>
    <mergeCell ref="B43:D43"/>
    <mergeCell ref="A21:B21"/>
  </mergeCells>
  <pageMargins left="0" right="0" top="0.15748031496062992" bottom="0.15748031496062992" header="0.31496062992125984" footer="0.31496062992125984"/>
  <pageSetup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zoomScale="77" zoomScaleNormal="77" workbookViewId="0">
      <selection sqref="A1:F1"/>
    </sheetView>
  </sheetViews>
  <sheetFormatPr defaultColWidth="0" defaultRowHeight="34.5" customHeight="1" zeroHeight="1"/>
  <cols>
    <col min="1" max="1" width="15.25" style="2" customWidth="1"/>
    <col min="2" max="2" width="27" style="2" customWidth="1"/>
    <col min="3" max="3" width="32.75" style="2" customWidth="1"/>
    <col min="4" max="4" width="16.5" style="2" customWidth="1"/>
    <col min="5" max="5" width="14.875" style="2" customWidth="1"/>
    <col min="6" max="6" width="8" style="2" hidden="1" customWidth="1"/>
    <col min="7" max="7" width="15.75" style="2" hidden="1" customWidth="1"/>
    <col min="8" max="8" width="13.25" style="2" hidden="1" customWidth="1"/>
    <col min="9" max="10" width="14.75" style="2" hidden="1" customWidth="1"/>
    <col min="11" max="13" width="0" style="2" hidden="1" customWidth="1"/>
    <col min="14" max="16384" width="8" style="2" hidden="1"/>
  </cols>
  <sheetData>
    <row r="1" spans="1:6" ht="34.5" customHeight="1">
      <c r="A1" s="253" t="s">
        <v>369</v>
      </c>
      <c r="B1" s="253"/>
      <c r="C1" s="253"/>
      <c r="D1" s="253"/>
      <c r="E1" s="253"/>
      <c r="F1" s="253"/>
    </row>
    <row r="2" spans="1:6" s="158" customFormat="1" ht="44.25">
      <c r="A2" s="155" t="s">
        <v>73</v>
      </c>
      <c r="B2" s="156" t="s">
        <v>216</v>
      </c>
      <c r="C2" s="156" t="s">
        <v>217</v>
      </c>
      <c r="D2" s="254" t="s">
        <v>218</v>
      </c>
      <c r="E2" s="255"/>
      <c r="F2" s="157"/>
    </row>
    <row r="3" spans="1:6" ht="34.5" customHeight="1">
      <c r="A3" s="159" t="s">
        <v>312</v>
      </c>
      <c r="B3" s="160" t="s">
        <v>121</v>
      </c>
      <c r="C3" s="160" t="s">
        <v>121</v>
      </c>
      <c r="D3" s="160"/>
      <c r="E3" s="160" t="s">
        <v>189</v>
      </c>
      <c r="F3" s="3"/>
    </row>
    <row r="4" spans="1:6" ht="34.5" customHeight="1">
      <c r="A4" s="159" t="s">
        <v>313</v>
      </c>
      <c r="B4" s="160" t="s">
        <v>314</v>
      </c>
      <c r="C4" s="160" t="s">
        <v>121</v>
      </c>
      <c r="D4" s="160"/>
      <c r="E4" s="160" t="s">
        <v>74</v>
      </c>
      <c r="F4" s="3"/>
    </row>
    <row r="5" spans="1:6" ht="21" customHeight="1">
      <c r="A5" s="3"/>
      <c r="B5" s="3"/>
      <c r="C5" s="3"/>
      <c r="D5" s="3"/>
      <c r="E5" s="3"/>
      <c r="F5" s="3"/>
    </row>
    <row r="6" spans="1:6" ht="17.25" customHeight="1">
      <c r="A6" s="256" t="s">
        <v>75</v>
      </c>
      <c r="B6" s="256"/>
      <c r="C6" s="256"/>
      <c r="D6" s="256"/>
      <c r="E6" s="256"/>
      <c r="F6" s="3"/>
    </row>
    <row r="7" spans="1:6" ht="34.5" hidden="1" customHeight="1">
      <c r="A7" s="3"/>
      <c r="B7" s="3"/>
      <c r="C7" s="3"/>
      <c r="D7" s="3"/>
      <c r="E7" s="3"/>
      <c r="F7" s="3"/>
    </row>
    <row r="8" spans="1:6" ht="34.5" hidden="1" customHeight="1">
      <c r="A8" s="3"/>
      <c r="B8" s="3"/>
      <c r="C8" s="3"/>
      <c r="D8" s="3"/>
      <c r="E8" s="3"/>
      <c r="F8" s="3"/>
    </row>
    <row r="9" spans="1:6" ht="34.5" hidden="1" customHeight="1">
      <c r="A9" s="3"/>
      <c r="B9" s="3"/>
      <c r="C9" s="3"/>
      <c r="D9" s="3"/>
      <c r="E9" s="3"/>
      <c r="F9" s="3"/>
    </row>
    <row r="10" spans="1:6" ht="34.5" hidden="1" customHeight="1">
      <c r="A10" s="3"/>
      <c r="B10" s="3"/>
      <c r="C10" s="3"/>
      <c r="D10" s="3"/>
      <c r="E10" s="3"/>
      <c r="F10" s="3"/>
    </row>
    <row r="11" spans="1:6" ht="34.5" hidden="1" customHeight="1"/>
    <row r="12" spans="1:6" ht="34.5" hidden="1" customHeight="1"/>
    <row r="13" spans="1:6" ht="34.5" hidden="1" customHeight="1"/>
    <row r="14" spans="1:6" ht="34.5" hidden="1" customHeight="1"/>
  </sheetData>
  <mergeCells count="3">
    <mergeCell ref="A1:F1"/>
    <mergeCell ref="D2:E2"/>
    <mergeCell ref="A6:E6"/>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Astra 5dr</vt:lpstr>
      <vt:lpstr>Εκδόσεις</vt:lpstr>
      <vt:lpstr>Εξοπλισμός</vt:lpstr>
      <vt:lpstr>Ανάλυση Τιμών Μοντέλων</vt:lpstr>
      <vt:lpstr>Ανάλυση Τιμών Προαιρ. εξοπλ.</vt:lpstr>
      <vt:lpstr>Χρώματα_Ταπετσαρίες</vt:lpstr>
      <vt:lpstr>Tεχνικά Χαρακτηριστικά</vt:lpstr>
      <vt:lpstr>Ετικέτες ελαστικών</vt:lpstr>
      <vt:lpstr>'Astra 5dr'!Print_Area</vt:lpstr>
      <vt:lpstr>'Tεχνικά Χαρακτηριστικά'!Print_Area</vt:lpstr>
      <vt:lpstr>'Ανάλυση Τιμών Μοντέλων'!Print_Area</vt:lpstr>
      <vt:lpstr>'Ανάλυση Τιμών Προαιρ. εξοπλ.'!Print_Area</vt:lpstr>
      <vt:lpstr>Εκδόσεις!Print_Area</vt:lpstr>
      <vt:lpstr>Χρώματα_Ταπετσαρίες!Print_Area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Yota Kalatzopoulou</cp:lastModifiedBy>
  <cp:lastPrinted>2019-11-26T15:04:50Z</cp:lastPrinted>
  <dcterms:created xsi:type="dcterms:W3CDTF">2005-06-09T13:23:39Z</dcterms:created>
  <dcterms:modified xsi:type="dcterms:W3CDTF">2019-12-03T14:44:48Z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5545&quot;/&gt;&lt;partner val=&quot;530&quot;/&gt;&lt;CXlWorkbook id=&quot;1&quot;&gt;&lt;m_cxllink/&gt;&lt;/CXlWorkbook&gt;&lt;/root&gt;">
    <vt:lpwstr/>
  </property>
  <property fmtid="{D5CDD505-2E9C-101B-9397-08002B2CF9AE}" pid="4" name="_NewReviewCycle">
    <vt:lpwstr/>
  </property>
</Properties>
</file>