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mc:AlternateContent xmlns:mc="http://schemas.openxmlformats.org/markup-compatibility/2006">
    <mc:Choice Requires="x15">
      <x15ac:absPath xmlns:x15ac="http://schemas.microsoft.com/office/spreadsheetml/2010/11/ac" url="C:\Users\atountas\Desktop\"/>
    </mc:Choice>
  </mc:AlternateContent>
  <xr:revisionPtr revIDLastSave="0" documentId="8_{ED99EC21-7BC2-4543-AE7A-EFB7B6EA3351}" xr6:coauthVersionLast="40" xr6:coauthVersionMax="40" xr10:uidLastSave="{00000000-0000-0000-0000-000000000000}"/>
  <bookViews>
    <workbookView xWindow="0" yWindow="0" windowWidth="25200" windowHeight="11775" tabRatio="842" firstSheet="1" activeTab="1" xr2:uid="{00000000-000D-0000-FFFF-FFFF00000000}"/>
  </bookViews>
  <sheets>
    <sheet name="Εξοπλισμός" sheetId="22" state="hidden" r:id="rId1"/>
    <sheet name="ΑΠΛΤΠΦ &amp; Βασικές &amp; Τέλη" sheetId="31" r:id="rId2"/>
    <sheet name="ΝΕΑ ΕΠΕΞΗΓΗΣΗ ΣΥΜΒΟΛΩΝ ΤΙΜΟΚΑΤ" sheetId="15" state="hidden" r:id="rId3"/>
  </sheets>
  <definedNames>
    <definedName name="\\" hidden="1">{#N/A,#N/A,FALSE,"단축1";#N/A,#N/A,FALSE,"단축2";#N/A,#N/A,FALSE,"단축3";#N/A,#N/A,FALSE,"장축";#N/A,#N/A,FALSE,"4WD"}</definedName>
    <definedName name="_?_컛?___i">#REF!</definedName>
    <definedName name="__?_컛?___i">#REF!</definedName>
    <definedName name="____?_컛?___i">#REF!</definedName>
    <definedName name="______A3" hidden="1">{#N/A,#N/A,FALSE,"단축1";#N/A,#N/A,FALSE,"단축2";#N/A,#N/A,FALSE,"단축3";#N/A,#N/A,FALSE,"장축";#N/A,#N/A,FALSE,"4WD"}</definedName>
    <definedName name="______T2" hidden="1">{#N/A,#N/A,FALSE,"단축1";#N/A,#N/A,FALSE,"단축2";#N/A,#N/A,FALSE,"단축3";#N/A,#N/A,FALSE,"장축";#N/A,#N/A,FALSE,"4WD"}</definedName>
    <definedName name="______VAR1">#REF!</definedName>
    <definedName name="_____A3" hidden="1">{#N/A,#N/A,FALSE,"단축1";#N/A,#N/A,FALSE,"단축2";#N/A,#N/A,FALSE,"단축3";#N/A,#N/A,FALSE,"장축";#N/A,#N/A,FALSE,"4WD"}</definedName>
    <definedName name="_____KDX3">[0]!_____KDX3</definedName>
    <definedName name="_____T2" hidden="1">{#N/A,#N/A,FALSE,"단축1";#N/A,#N/A,FALSE,"단축2";#N/A,#N/A,FALSE,"단축3";#N/A,#N/A,FALSE,"장축";#N/A,#N/A,FALSE,"4WD"}</definedName>
    <definedName name="____KDX3">[0]!____KDX3</definedName>
    <definedName name="____LX25">#REF!</definedName>
    <definedName name="____SDW1" hidden="1">#REF!</definedName>
    <definedName name="____VAR1">#REF!</definedName>
    <definedName name="___A3" hidden="1">{#N/A,#N/A,FALSE,"단축1";#N/A,#N/A,FALSE,"단축2";#N/A,#N/A,FALSE,"단축3";#N/A,#N/A,FALSE,"장축";#N/A,#N/A,FALSE,"4WD"}</definedName>
    <definedName name="___LX25">#REF!</definedName>
    <definedName name="___SDW1" hidden="1">#REF!</definedName>
    <definedName name="___T2" hidden="1">{#N/A,#N/A,FALSE,"단축1";#N/A,#N/A,FALSE,"단축2";#N/A,#N/A,FALSE,"단축3";#N/A,#N/A,FALSE,"장축";#N/A,#N/A,FALSE,"4WD"}</definedName>
    <definedName name="__A3" hidden="1">{#N/A,#N/A,FALSE,"단축1";#N/A,#N/A,FALSE,"단축2";#N/A,#N/A,FALSE,"단축3";#N/A,#N/A,FALSE,"장축";#N/A,#N/A,FALSE,"4WD"}</definedName>
    <definedName name="__KDX3">[0]!__KDX3</definedName>
    <definedName name="__LX25">#REF!</definedName>
    <definedName name="__SDW1" hidden="1">#REF!</definedName>
    <definedName name="__T2" hidden="1">{#N/A,#N/A,FALSE,"단축1";#N/A,#N/A,FALSE,"단축2";#N/A,#N/A,FALSE,"단축3";#N/A,#N/A,FALSE,"장축";#N/A,#N/A,FALSE,"4WD"}</definedName>
    <definedName name="__VAR1">#REF!</definedName>
    <definedName name="_10_?_컛?___i">#REF!</definedName>
    <definedName name="_106_Å_____R3_t">#REF!</definedName>
    <definedName name="_107_AO¿a¹RA_A¡">#REF!</definedName>
    <definedName name="_114±aA¸A÷¹RA_A¡">#REF!</definedName>
    <definedName name="_133Å_____R3_t">#REF!</definedName>
    <definedName name="_134AO¿a¹RA_A¡">#REF!</definedName>
    <definedName name="_15__123Graph_ACHART_3" hidden="1">#REF!</definedName>
    <definedName name="_16__123Graph_BCHART_3" hidden="1">#REF!</definedName>
    <definedName name="_17__123Graph_CCHART_3" hidden="1">#REF!</definedName>
    <definedName name="_18±aA¸A÷¹RA_A¡">#REF!</definedName>
    <definedName name="_29Å_____R3_t">#REF!</definedName>
    <definedName name="_30AO¿a¹RA_A¡">#REF!</definedName>
    <definedName name="_38______123Graph_ACHART_3" hidden="1">#REF!</definedName>
    <definedName name="_39______123Graph_BCHART_3" hidden="1">#REF!</definedName>
    <definedName name="_40______123Graph_CCHART_3" hidden="1">#REF!</definedName>
    <definedName name="_46____±aA¸A÷¹RA_A¡">#REF!</definedName>
    <definedName name="_54____123Graph_ACHART_3" hidden="1">#REF!</definedName>
    <definedName name="_55____123Graph_BCHART_3" hidden="1">#REF!</definedName>
    <definedName name="_56____123Graph_CCHART_3" hidden="1">#REF!</definedName>
    <definedName name="_62____Å_____R3_t">#REF!</definedName>
    <definedName name="_63____AO¿a¹RA_A¡">#REF!</definedName>
    <definedName name="_67___123Graph_ACHART_3" hidden="1">#REF!</definedName>
    <definedName name="_68___123Graph_BCHART_3" hidden="1">#REF!</definedName>
    <definedName name="_69___123Graph_CCHART_3" hidden="1">#REF!</definedName>
    <definedName name="_74__±aA¸A÷¹RA_A¡">#REF!</definedName>
    <definedName name="_82__123Graph_ACHART_3" hidden="1">#REF!</definedName>
    <definedName name="_83__123Graph_BCHART_3" hidden="1">#REF!</definedName>
    <definedName name="_84__123Graph_CCHART_3" hidden="1">#REF!</definedName>
    <definedName name="_9_?_컛?___i">#REF!</definedName>
    <definedName name="_90__Å_____R3_t">#REF!</definedName>
    <definedName name="_91__AO¿a¹RA_A¡">#REF!</definedName>
    <definedName name="_94_±aA¸A÷¹RA_A¡">#REF!</definedName>
    <definedName name="_A3" hidden="1">{#N/A,#N/A,FALSE,"단축1";#N/A,#N/A,FALSE,"단축2";#N/A,#N/A,FALSE,"단축3";#N/A,#N/A,FALSE,"장축";#N/A,#N/A,FALSE,"4WD"}</definedName>
    <definedName name="_Ａ４1">#N/A</definedName>
    <definedName name="_Fill" hidden="1">#REF!</definedName>
    <definedName name="_xlnm._FilterDatabase" hidden="1">#REF!</definedName>
    <definedName name="_KDX3">[0]!_KDX3</definedName>
    <definedName name="_Key2" hidden="1">#REF!</definedName>
    <definedName name="_LX25">#REF!</definedName>
    <definedName name="_Order1" hidden="1">255</definedName>
    <definedName name="_Order2" hidden="1">255</definedName>
    <definedName name="_Parse_Out" hidden="1">#REF!</definedName>
    <definedName name="_SDW1" hidden="1">#REF!</definedName>
    <definedName name="_Sort" hidden="1">#REF!</definedName>
    <definedName name="_sort2" hidden="1">#REF!</definedName>
    <definedName name="_T2" hidden="1">{#N/A,#N/A,FALSE,"단축1";#N/A,#N/A,FALSE,"단축2";#N/A,#N/A,FALSE,"단축3";#N/A,#N/A,FALSE,"장축";#N/A,#N/A,FALSE,"4WD"}</definedName>
    <definedName name="_VAR1">#REF!</definedName>
    <definedName name="√">"SQRT"</definedName>
    <definedName name="A1_00근거" hidden="1">{#N/A,#N/A,FALSE,"단축1";#N/A,#N/A,FALSE,"단축2";#N/A,#N/A,FALSE,"단축3";#N/A,#N/A,FALSE,"장축";#N/A,#N/A,FALSE,"4WD"}</definedName>
    <definedName name="AAA" hidden="1">#REF!</definedName>
    <definedName name="AAAA" hidden="1">{#N/A,#N/A,FALSE,"단축1";#N/A,#N/A,FALSE,"단축2";#N/A,#N/A,FALSE,"단축3";#N/A,#N/A,FALSE,"장축";#N/A,#N/A,FALSE,"4WD"}</definedName>
    <definedName name="Aaaaaa">#REF!</definedName>
    <definedName name="abcd">#REF!</definedName>
    <definedName name="AC">#REF!</definedName>
    <definedName name="AccessDatabase" hidden="1">"C:\생산판매\long98\9802장판원본.mdb"</definedName>
    <definedName name="ADSDF" hidden="1">{#N/A,#N/A,TRUE,"Y생산";#N/A,#N/A,TRUE,"Y판매";#N/A,#N/A,TRUE,"Y총물량";#N/A,#N/A,TRUE,"Y능력";#N/A,#N/A,TRUE,"YKD"}</definedName>
    <definedName name="AL" hidden="1">{#N/A,#N/A,FALSE,"단축1";#N/A,#N/A,FALSE,"단축2";#N/A,#N/A,FALSE,"단축3";#N/A,#N/A,FALSE,"장축";#N/A,#N/A,FALSE,"4WD"}</definedName>
    <definedName name="AS" hidden="1">{#N/A,#N/A,FALSE,"단축1";#N/A,#N/A,FALSE,"단축2";#N/A,#N/A,FALSE,"단축3";#N/A,#N/A,FALSE,"장축";#N/A,#N/A,FALSE,"4WD"}</definedName>
    <definedName name="asasasws" hidden="1">{#N/A,#N/A,FALSE,"단축1";#N/A,#N/A,FALSE,"단축2";#N/A,#N/A,FALSE,"단축3";#N/A,#N/A,FALSE,"장축";#N/A,#N/A,FALSE,"4WD"}</definedName>
    <definedName name="ASDF" hidden="1">{#N/A,#N/A,FALSE,"단축1";#N/A,#N/A,FALSE,"단축2";#N/A,#N/A,FALSE,"단축3";#N/A,#N/A,FALSE,"장축";#N/A,#N/A,FALSE,"4WD"}</definedName>
    <definedName name="assdewdwe" hidden="1">{#N/A,#N/A,FALSE,"단축1";#N/A,#N/A,FALSE,"단축2";#N/A,#N/A,FALSE,"단축3";#N/A,#N/A,FALSE,"장축";#N/A,#N/A,FALSE,"4WD"}</definedName>
    <definedName name="awc">#REF!</definedName>
    <definedName name="B">#REF!</definedName>
    <definedName name="BBB">#REF!</definedName>
    <definedName name="BC">#REF!</definedName>
    <definedName name="btw_01">#REF!,#REF!,#REF!,#REF!,#REF!,#REF!,#REF!,#REF!,#REF!</definedName>
    <definedName name="btw_03">#REF!,#REF!,#REF!,#REF!,#REF!</definedName>
    <definedName name="CAE해석" hidden="1">{#N/A,#N/A,FALSE,"단축1";#N/A,#N/A,FALSE,"단축2";#N/A,#N/A,FALSE,"단축3";#N/A,#N/A,FALSE,"장축";#N/A,#N/A,FALSE,"4WD"}</definedName>
    <definedName name="CC">#REF!</definedName>
    <definedName name="CONCEPT" hidden="1">{#N/A,#N/A,FALSE,"단축1";#N/A,#N/A,FALSE,"단축2";#N/A,#N/A,FALSE,"단축3";#N/A,#N/A,FALSE,"장축";#N/A,#N/A,FALSE,"4WD"}</definedName>
    <definedName name="CR">#REF!</definedName>
    <definedName name="CR5000실적" hidden="1">{#N/A,#N/A,TRUE,"Y생산";#N/A,#N/A,TRUE,"Y판매";#N/A,#N/A,TRUE,"Y총물량";#N/A,#N/A,TRUE,"Y능력";#N/A,#N/A,TRUE,"YKD"}</definedName>
    <definedName name="DABB">#REF!</definedName>
    <definedName name="DABP">#REF!</definedName>
    <definedName name="DABSB">#REF!</definedName>
    <definedName name="DABSP">#REF!</definedName>
    <definedName name="DACB">#REF!</definedName>
    <definedName name="DACP">#REF!</definedName>
    <definedName name="_xlnm.Database">#REF!</definedName>
    <definedName name="DATB">#REF!</definedName>
    <definedName name="DATP">#REF!</definedName>
    <definedName name="DAWB">#REF!</definedName>
    <definedName name="DAWP">#REF!</definedName>
    <definedName name="DD">#REF!</definedName>
    <definedName name="DDD">#REF!</definedName>
    <definedName name="ddddd">[0]!ddddd</definedName>
    <definedName name="dddddd" hidden="1">{#N/A,#N/A,FALSE,"단축1";#N/A,#N/A,FALSE,"단축2";#N/A,#N/A,FALSE,"단축3";#N/A,#N/A,FALSE,"장축";#N/A,#N/A,FALSE,"4WD"}</definedName>
    <definedName name="DJ">#REF!</definedName>
    <definedName name="DKDKFG8TBTB2RT">#REF!</definedName>
    <definedName name="DKSLDH" hidden="1">{#N/A,#N/A,FALSE,"단축1";#N/A,#N/A,FALSE,"단축2";#N/A,#N/A,FALSE,"단축3";#N/A,#N/A,FALSE,"장축";#N/A,#N/A,FALSE,"4WD"}</definedName>
    <definedName name="DM">#REF!</definedName>
    <definedName name="DO">#REF!</definedName>
    <definedName name="DPSB">#REF!</definedName>
    <definedName name="DPSP">#REF!</definedName>
    <definedName name="DRIVE" hidden="1">{#N/A,#N/A,FALSE,"단축1";#N/A,#N/A,FALSE,"단축2";#N/A,#N/A,FALSE,"단축3";#N/A,#N/A,FALSE,"장축";#N/A,#N/A,FALSE,"4WD"}</definedName>
    <definedName name="DRIVEABILITY" hidden="1">{#N/A,#N/A,FALSE,"단축1";#N/A,#N/A,FALSE,"단축2";#N/A,#N/A,FALSE,"단축3";#N/A,#N/A,FALSE,"장축";#N/A,#N/A,FALSE,"4WD"}</definedName>
    <definedName name="DY">#REF!</definedName>
    <definedName name="E">{#N/A,#N/A,TRUE,"Y생산";#N/A,#N/A,TRUE,"Y판매";#N/A,#N/A,TRUE,"Y총물량";#N/A,#N/A,TRUE,"Y능력";#N/A,#N/A,TRUE,"YKD"}</definedName>
    <definedName name="EAACP">#REF!</definedName>
    <definedName name="EDABB">#REF!</definedName>
    <definedName name="EDABP">#REF!</definedName>
    <definedName name="EDABSB">#REF!</definedName>
    <definedName name="EDABSP">#REF!</definedName>
    <definedName name="EDACB">#REF!</definedName>
    <definedName name="EDACP">#REF!</definedName>
    <definedName name="EDATB">#REF!</definedName>
    <definedName name="EDATP">#REF!</definedName>
    <definedName name="EDAWB">#REF!</definedName>
    <definedName name="EDAWP">#REF!</definedName>
    <definedName name="EDPSB">#REF!</definedName>
    <definedName name="EDPSP">#REF!</definedName>
    <definedName name="EE">#REF!</definedName>
    <definedName name="EF제동" hidden="1">{#N/A,#N/A,FALSE,"단축1";#N/A,#N/A,FALSE,"단축2";#N/A,#N/A,FALSE,"단축3";#N/A,#N/A,FALSE,"장축";#N/A,#N/A,FALSE,"4WD"}</definedName>
    <definedName name="EGABB">#REF!</definedName>
    <definedName name="EGABP">#REF!</definedName>
    <definedName name="EGABSB">#REF!</definedName>
    <definedName name="EGABSP">#REF!</definedName>
    <definedName name="EGACB">#REF!</definedName>
    <definedName name="EGACP">#REF!</definedName>
    <definedName name="EGATB">#REF!</definedName>
    <definedName name="EGATP">#REF!</definedName>
    <definedName name="EGAWB">#REF!</definedName>
    <definedName name="EGAWP">#REF!</definedName>
    <definedName name="EGPSB">#REF!</definedName>
    <definedName name="EGPSP">#REF!</definedName>
    <definedName name="EJ">#REF!</definedName>
    <definedName name="EP">#REF!</definedName>
    <definedName name="EU">#REF!</definedName>
    <definedName name="EUABSB">#REF!</definedName>
    <definedName name="EUABSP">#REF!</definedName>
    <definedName name="EUACB">#REF!</definedName>
    <definedName name="EUACP">#REF!</definedName>
    <definedName name="EUATB">#REF!</definedName>
    <definedName name="EUATP">#REF!</definedName>
    <definedName name="EUAWB">#REF!</definedName>
    <definedName name="EUAWP">#REF!</definedName>
    <definedName name="EUPSB">#REF!</definedName>
    <definedName name="EUPSP">#REF!</definedName>
    <definedName name="EX">#REF!</definedName>
    <definedName name="F" hidden="1">{#N/A,#N/A,FALSE,"96 3월물량표";#N/A,#N/A,FALSE,"96 4월물량표";#N/A,#N/A,FALSE,"96 5월물량표"}</definedName>
    <definedName name="FF">#REF!</definedName>
    <definedName name="FGH" hidden="1">{#N/A,#N/A,FALSE,"단축1";#N/A,#N/A,FALSE,"단축2";#N/A,#N/A,FALSE,"단축3";#N/A,#N/A,FALSE,"장축";#N/A,#N/A,FALSE,"4WD"}</definedName>
    <definedName name="FILE" hidden="1">{#N/A,#N/A,FALSE,"단축1";#N/A,#N/A,FALSE,"단축2";#N/A,#N/A,FALSE,"단축3";#N/A,#N/A,FALSE,"장축";#N/A,#N/A,FALSE,"4WD"}</definedName>
    <definedName name="FILES" hidden="1">{#N/A,#N/A,FALSE,"단축1";#N/A,#N/A,FALSE,"단축2";#N/A,#N/A,FALSE,"단축3";#N/A,#N/A,FALSE,"장축";#N/A,#N/A,FALSE,"4WD"}</definedName>
    <definedName name="G" hidden="1">{#N/A,#N/A,FALSE,"96 3월물량표";#N/A,#N/A,FALSE,"96 4월물량표";#N/A,#N/A,FALSE,"96 5월물량표"}</definedName>
    <definedName name="GAA">#REF!</definedName>
    <definedName name="GE">#REF!</definedName>
    <definedName name="GG">#REF!</definedName>
    <definedName name="GHUTGHF" hidden="1">{#N/A,#N/A,FALSE,"96 3월물량표";#N/A,#N/A,FALSE,"96 4월물량표";#N/A,#N/A,FALSE,"96 5월물량표"}</definedName>
    <definedName name="GRAFH">#REF!</definedName>
    <definedName name="HCO">#REF!</definedName>
    <definedName name="hh">#REF!</definedName>
    <definedName name="II">#REF!</definedName>
    <definedName name="JK" hidden="1">{#N/A,#N/A,TRUE,"Y생산";#N/A,#N/A,TRUE,"Y판매";#N/A,#N/A,TRUE,"Y총물량";#N/A,#N/A,TRUE,"Y능력";#N/A,#N/A,TRUE,"YKD"}</definedName>
    <definedName name="JQX">#REF!</definedName>
    <definedName name="K72B">#REF!</definedName>
    <definedName name="KAA">#REF!</definedName>
    <definedName name="kkk" hidden="1">{#N/A,#N/A,FALSE,"단축1";#N/A,#N/A,FALSE,"단축2";#N/A,#N/A,FALSE,"단축3";#N/A,#N/A,FALSE,"장축";#N/A,#N/A,FALSE,"4WD"}</definedName>
    <definedName name="KLKL" hidden="1">{#N/A,#N/A,FALSE,"단축1";#N/A,#N/A,FALSE,"단축2";#N/A,#N/A,FALSE,"단축3";#N/A,#N/A,FALSE,"장축";#N/A,#N/A,FALSE,"4WD"}</definedName>
    <definedName name="KU" hidden="1">{#N/A,#N/A,TRUE,"Y생산";#N/A,#N/A,TRUE,"Y판매";#N/A,#N/A,TRUE,"Y총물량";#N/A,#N/A,TRUE,"Y능력";#N/A,#N/A,TRUE,"YKD"}</definedName>
    <definedName name="LINE검토2" hidden="1">{#N/A,#N/A,TRUE,"Y생산";#N/A,#N/A,TRUE,"Y판매";#N/A,#N/A,TRUE,"Y총물량";#N/A,#N/A,TRUE,"Y능력";#N/A,#N/A,TRUE,"YKD"}</definedName>
    <definedName name="LUP" hidden="1">#REF!</definedName>
    <definedName name="MIPX3">[0]!MIPX3</definedName>
    <definedName name="MMM" hidden="1">{#N/A,#N/A,FALSE,"단축1";#N/A,#N/A,FALSE,"단축2";#N/A,#N/A,FALSE,"단축3";#N/A,#N/A,FALSE,"장축";#N/A,#N/A,FALSE,"4WD"}</definedName>
    <definedName name="MMMMM" hidden="1">{#N/A,#N/A,FALSE,"단축1";#N/A,#N/A,FALSE,"단축2";#N/A,#N/A,FALSE,"단축3";#N/A,#N/A,FALSE,"장축";#N/A,#N/A,FALSE,"4WD"}</definedName>
    <definedName name="M행">#REF!</definedName>
    <definedName name="NA">#REF!</definedName>
    <definedName name="NC">#REF!</definedName>
    <definedName name="NOTE" hidden="1">{#N/A,#N/A,FALSE,"단축1";#N/A,#N/A,FALSE,"단축2";#N/A,#N/A,FALSE,"단축3";#N/A,#N/A,FALSE,"장축";#N/A,#N/A,FALSE,"4WD"}</definedName>
    <definedName name="NP">#REF!</definedName>
    <definedName name="N행">#REF!</definedName>
    <definedName name="O" hidden="1">{#N/A,#N/A,TRUE,"Y생산";#N/A,#N/A,TRUE,"Y판매";#N/A,#N/A,TRUE,"Y총물량";#N/A,#N/A,TRUE,"Y능력";#N/A,#N/A,TRUE,"YKD"}</definedName>
    <definedName name="º?°æ">#REF!</definedName>
    <definedName name="º¯°æ">#REF!</definedName>
    <definedName name="O¤eEoÆ¿ø_oÆ¡I">#REF!</definedName>
    <definedName name="Ó¤êÈôÆ¿ø_ôÆ¡Í">#REF!</definedName>
    <definedName name="ºI¼­">#REF!</definedName>
    <definedName name="ºÎ¼­">#REF!</definedName>
    <definedName name="ºn±³A">#REF!</definedName>
    <definedName name="ºñ±³A">#REF!</definedName>
    <definedName name="OOO" hidden="1">{#N/A,#N/A,TRUE,"Y생산";#N/A,#N/A,TRUE,"Y판매";#N/A,#N/A,TRUE,"Y총물량";#N/A,#N/A,TRUE,"Y능력";#N/A,#N/A,TRUE,"YKD"}</definedName>
    <definedName name="O행">#REF!</definedName>
    <definedName name="PPK" hidden="1">{#N/A,#N/A,FALSE,"96 3월물량표";#N/A,#N/A,FALSE,"96 4월물량표";#N/A,#N/A,FALSE,"96 5월물량표"}</definedName>
    <definedName name="PPPP" hidden="1">{#N/A,#N/A,FALSE,"단축1";#N/A,#N/A,FALSE,"단축2";#N/A,#N/A,FALSE,"단축3";#N/A,#N/A,FALSE,"장축";#N/A,#N/A,FALSE,"4WD"}</definedName>
    <definedName name="_xlnm.Print_Area" localSheetId="1">'ΑΠΛΤΠΦ &amp; Βασικές &amp; Τέλη'!$B$1:$I$117</definedName>
    <definedName name="_xlnm.Print_Area" localSheetId="0">Εξοπλισμός!$A$1:$AF$87</definedName>
    <definedName name="_xlnm.Print_Area" localSheetId="2">'ΝΕΑ ΕΠΕΞΗΓΗΣΗ ΣΥΜΒΟΛΩΝ ΤΙΜΟΚΑΤ'!$A$1:$D$80</definedName>
    <definedName name="_xlnm.Print_Titles" localSheetId="0">Εξοπλισμός!$1:$3</definedName>
    <definedName name="_xlnm.Print_Titles">#REF!</definedName>
    <definedName name="PRINT_TITLES_MI">#REF!</definedName>
    <definedName name="P행">#REF!</definedName>
    <definedName name="qltm" hidden="1">{#N/A,#N/A,TRUE,"Y생산";#N/A,#N/A,TRUE,"Y판매";#N/A,#N/A,TRUE,"Y총물량";#N/A,#N/A,TRUE,"Y능력";#N/A,#N/A,TRUE,"YKD"}</definedName>
    <definedName name="QQ" hidden="1">{#N/A,#N/A,FALSE,"단축1";#N/A,#N/A,FALSE,"단축2";#N/A,#N/A,FALSE,"단축3";#N/A,#N/A,FALSE,"장축";#N/A,#N/A,FALSE,"4WD"}</definedName>
    <definedName name="QQQAAASSS" hidden="1">{#N/A,#N/A,TRUE,"Y생산";#N/A,#N/A,TRUE,"Y판매";#N/A,#N/A,TRUE,"Y총물량";#N/A,#N/A,TRUE,"Y능력";#N/A,#N/A,TRUE,"YKD"}</definedName>
    <definedName name="QQQQ" hidden="1">{#N/A,#N/A,FALSE,"96 3월물량표";#N/A,#N/A,FALSE,"96 4월물량표";#N/A,#N/A,FALSE,"96 5월물량표"}</definedName>
    <definedName name="QQQQQQQ" hidden="1">{#N/A,#N/A,TRUE,"Y생산";#N/A,#N/A,TRUE,"Y판매";#N/A,#N/A,TRUE,"Y총물량";#N/A,#N/A,TRUE,"Y능력";#N/A,#N/A,TRUE,"YKD"}</definedName>
    <definedName name="QW" hidden="1">{#N/A,#N/A,FALSE,"단축1";#N/A,#N/A,FALSE,"단축2";#N/A,#N/A,FALSE,"단축3";#N/A,#N/A,FALSE,"장축";#N/A,#N/A,FALSE,"4WD"}</definedName>
    <definedName name="QWER" hidden="1">{#N/A,#N/A,FALSE,"단축1";#N/A,#N/A,FALSE,"단축2";#N/A,#N/A,FALSE,"단축3";#N/A,#N/A,FALSE,"장축";#N/A,#N/A,FALSE,"4WD"}</definedName>
    <definedName name="Q행">#REF!</definedName>
    <definedName name="RL">#REF!</definedName>
    <definedName name="RR">#REF!</definedName>
    <definedName name="RT.RTDK">#REF!</definedName>
    <definedName name="R행">#REF!</definedName>
    <definedName name="S">#REF!</definedName>
    <definedName name="SADF" hidden="1">{#N/A,#N/A,FALSE,"단축1";#N/A,#N/A,FALSE,"단축2";#N/A,#N/A,FALSE,"단축3";#N/A,#N/A,FALSE,"장축";#N/A,#N/A,FALSE,"4WD"}</definedName>
    <definedName name="SD" hidden="1">{#N/A,#N/A,FALSE,"단축1";#N/A,#N/A,FALSE,"단축2";#N/A,#N/A,FALSE,"단축3";#N/A,#N/A,FALSE,"장축";#N/A,#N/A,FALSE,"4WD"}</definedName>
    <definedName name="sdddd">#REF!</definedName>
    <definedName name="SDFL" hidden="1">{#N/A,#N/A,FALSE,"단축1";#N/A,#N/A,FALSE,"단축2";#N/A,#N/A,FALSE,"단축3";#N/A,#N/A,FALSE,"장축";#N/A,#N/A,FALSE,"4WD"}</definedName>
    <definedName name="SDFLL" hidden="1">{#N/A,#N/A,FALSE,"단축1";#N/A,#N/A,FALSE,"단축2";#N/A,#N/A,FALSE,"단축3";#N/A,#N/A,FALSE,"장축";#N/A,#N/A,FALSE,"4WD"}</definedName>
    <definedName name="SDFLLLLLL" hidden="1">{#N/A,#N/A,FALSE,"단축1";#N/A,#N/A,FALSE,"단축2";#N/A,#N/A,FALSE,"단축3";#N/A,#N/A,FALSE,"장축";#N/A,#N/A,FALSE,"4WD"}</definedName>
    <definedName name="SDFLLSD" hidden="1">{#N/A,#N/A,FALSE,"단축1";#N/A,#N/A,FALSE,"단축2";#N/A,#N/A,FALSE,"단축3";#N/A,#N/A,FALSE,"장축";#N/A,#N/A,FALSE,"4WD"}</definedName>
    <definedName name="SFG" hidden="1">{#N/A,#N/A,FALSE,"단축1";#N/A,#N/A,FALSE,"단축2";#N/A,#N/A,FALSE,"단축3";#N/A,#N/A,FALSE,"장축";#N/A,#N/A,FALSE,"4WD"}</definedName>
    <definedName name="SFSFSF" hidden="1">{#N/A,#N/A,FALSE,"단축1";#N/A,#N/A,FALSE,"단축2";#N/A,#N/A,FALSE,"단축3";#N/A,#N/A,FALSE,"장축";#N/A,#N/A,FALSE,"4WD"}</definedName>
    <definedName name="SHI" hidden="1">{#N/A,#N/A,FALSE,"단축1";#N/A,#N/A,FALSE,"단축2";#N/A,#N/A,FALSE,"단축3";#N/A,#N/A,FALSE,"장축";#N/A,#N/A,FALSE,"4WD"}</definedName>
    <definedName name="SPB">#REF!</definedName>
    <definedName name="SS" hidden="1">{#N/A,#N/A,FALSE,"단축1";#N/A,#N/A,FALSE,"단축2";#N/A,#N/A,FALSE,"단축3";#N/A,#N/A,FALSE,"장축";#N/A,#N/A,FALSE,"4WD"}</definedName>
    <definedName name="SSDD" hidden="1">{#N/A,#N/A,FALSE,"단축1";#N/A,#N/A,FALSE,"단축2";#N/A,#N/A,FALSE,"단축3";#N/A,#N/A,FALSE,"장축";#N/A,#N/A,FALSE,"4WD"}</definedName>
    <definedName name="sss">#REF!</definedName>
    <definedName name="S행">#REF!</definedName>
    <definedName name="TB">#REF!</definedName>
    <definedName name="temp">#REF!</definedName>
    <definedName name="TEWR" hidden="1">{#N/A,#N/A,TRUE,"Y생산";#N/A,#N/A,TRUE,"Y판매";#N/A,#N/A,TRUE,"Y총물량";#N/A,#N/A,TRUE,"Y능력";#N/A,#N/A,TRUE,"YKD"}</definedName>
    <definedName name="THEME2" hidden="1">{#N/A,#N/A,FALSE,"96 3월물량표";#N/A,#N/A,FALSE,"96 4월물량표";#N/A,#N/A,FALSE,"96 5월물량표"}</definedName>
    <definedName name="TM">[0]!TM</definedName>
    <definedName name="TOTAL">#REF!</definedName>
    <definedName name="TRIM별COST2" hidden="1">{#N/A,#N/A,FALSE,"단축1";#N/A,#N/A,FALSE,"단축2";#N/A,#N/A,FALSE,"단축3";#N/A,#N/A,FALSE,"장축";#N/A,#N/A,FALSE,"4WD"}</definedName>
    <definedName name="TWA">#REF!</definedName>
    <definedName name="T행">#REF!</definedName>
    <definedName name="U" hidden="1">{#N/A,#N/A,FALSE,"단축1";#N/A,#N/A,FALSE,"단축2";#N/A,#N/A,FALSE,"단축3";#N/A,#N/A,FALSE,"장축";#N/A,#N/A,FALSE,"4WD"}</definedName>
    <definedName name="UCR">#REF!</definedName>
    <definedName name="UKFL" hidden="1">{#N/A,#N/A,FALSE,"단축1";#N/A,#N/A,FALSE,"단축2";#N/A,#N/A,FALSE,"단축3";#N/A,#N/A,FALSE,"장축";#N/A,#N/A,FALSE,"4WD"}</definedName>
    <definedName name="USD">#REF!</definedName>
    <definedName name="uu">#REF!</definedName>
    <definedName name="U행">#REF!</definedName>
    <definedName name="VE">#REF!</definedName>
    <definedName name="VV">#REF!</definedName>
    <definedName name="V행">#REF!</definedName>
    <definedName name="W">#REF!</definedName>
    <definedName name="WEARF" hidden="1">{#N/A,#N/A,TRUE,"Y생산";#N/A,#N/A,TRUE,"Y판매";#N/A,#N/A,TRUE,"Y총물량";#N/A,#N/A,TRUE,"Y능력";#N/A,#N/A,TRUE,"YKD"}</definedName>
    <definedName name="wrn.345." hidden="1">{#N/A,#N/A,FALSE,"96 3월물량표";#N/A,#N/A,FALSE,"96 4월물량표";#N/A,#N/A,FALSE,"96 5월물량표"}</definedName>
    <definedName name="wrn.AU가공." hidden="1">{#N/A,#N/A,FALSE,"總DEP";#N/A,#N/A,FALSE,"표지";#N/A,#N/A,FALSE,"전제";#N/A,#N/A,FALSE,"전제";#N/A,#N/A,FALSE,"전제 (2)";#N/A,#N/A,FALSE,"總DEP";#N/A,#N/A,FALSE,"DSLENG_DEPT1";#N/A,#N/A,FALSE,"DSLENG_DEPT2";#N/A,#N/A,FALSE,"TM ";#N/A,#N/A,FALSE,"TM  (2)";#N/A,#N/A,FALSE,"PRESS동일";#N/A,#N/A,FALSE,"GRACE조립동일";#N/A,#N/A,FALSE,"GR가공비";#N/A,#N/A,FALSE,"1T완성차VOL";#N/A,#N/A,FALSE,"MH";#N/A,#N/A,FALSE,"auDSLENG_DEPT1";#N/A,#N/A,FALSE,"auDSLENG_DEPT2";#N/A,#N/A,FALSE,"GASENG DEP";#N/A,#N/A,FALSE,"GASENG DEP (2)";#N/A,#N/A,FALSE,"KMTM 1";#N/A,#N/A,FALSE,"Z,KMTM 2";#N/A,#N/A,FALSE,"R_AXLE";#N/A,#N/A,FALSE,"R_AXLE (2)";#N/A,#N/A,FALSE,"AU PRESS";#N/A,#N/A,FALSE,"AU PRESS (2)";#N/A,#N/A,FALSE,"AU 조립";#N/A,#N/A,FALSE,"AU 조립동일 (2)";#N/A,#N/A,FALSE,"PRT가공비 (1)";#N/A,#N/A,FALSE,"PRT가공비 (2)"}</definedName>
    <definedName name="wrn.Y차._.종합." hidden="1">{#N/A,#N/A,TRUE,"Y생산";#N/A,#N/A,TRUE,"Y판매";#N/A,#N/A,TRUE,"Y총물량";#N/A,#N/A,TRUE,"Y능력";#N/A,#N/A,TRUE,"YKD"}</definedName>
    <definedName name="wrn.신규dep._.full._.set." hidden="1">{#N/A,#N/A,FALSE,"신규dep";#N/A,#N/A,FALSE,"신규dep-금형상각후";#N/A,#N/A,FALSE,"신규dep-연구비상각후";#N/A,#N/A,FALSE,"신규dep-기계,공구상각후"}</definedName>
    <definedName name="wrn.전부인쇄." hidden="1">{#N/A,#N/A,FALSE,"단축1";#N/A,#N/A,FALSE,"단축2";#N/A,#N/A,FALSE,"단축3";#N/A,#N/A,FALSE,"장축";#N/A,#N/A,FALSE,"4WD"}</definedName>
    <definedName name="ww">#REF!</definedName>
    <definedName name="WWW">#REF!</definedName>
    <definedName name="W행">#REF!</definedName>
    <definedName name="XG¾×¼C">#REF!</definedName>
    <definedName name="XG¾×¼Ç">#REF!</definedName>
    <definedName name="XG액션">#REF!</definedName>
    <definedName name="xx">#REF!</definedName>
    <definedName name="X행">#REF!</definedName>
    <definedName name="yy">#REF!</definedName>
    <definedName name="YYY" hidden="1">{#N/A,#N/A,TRUE,"Y생산";#N/A,#N/A,TRUE,"Y판매";#N/A,#N/A,TRUE,"Y총물량";#N/A,#N/A,TRUE,"Y능력";#N/A,#N/A,TRUE,"YKD"}</definedName>
    <definedName name="Z">#REF!</definedName>
    <definedName name="ZZ">#REF!</definedName>
    <definedName name="π">PI()</definedName>
    <definedName name="ㄱㅇ" hidden="1">{#N/A,#N/A,FALSE,"단축1";#N/A,#N/A,FALSE,"단축2";#N/A,#N/A,FALSE,"단축3";#N/A,#N/A,FALSE,"장축";#N/A,#N/A,FALSE,"4WD"}</definedName>
    <definedName name="가">#REF!</definedName>
    <definedName name="가1" hidden="1">{#N/A,#N/A,TRUE,"Y생산";#N/A,#N/A,TRUE,"Y판매";#N/A,#N/A,TRUE,"Y총물량";#N/A,#N/A,TRUE,"Y능력";#N/A,#N/A,TRUE,"YKD"}</definedName>
    <definedName name="가2" hidden="1">{#N/A,#N/A,TRUE,"Y생산";#N/A,#N/A,TRUE,"Y판매";#N/A,#N/A,TRUE,"Y총물량";#N/A,#N/A,TRUE,"Y능력";#N/A,#N/A,TRUE,"YKD"}</definedName>
    <definedName name="가격">{#N/A,#N/A,FALSE,"단축1";#N/A,#N/A,FALSE,"단축2";#N/A,#N/A,FALSE,"단축3";#N/A,#N/A,FALSE,"장축";#N/A,#N/A,FALSE,"4WD"}</definedName>
    <definedName name="가나" hidden="1">{#N/A,#N/A,TRUE,"Y생산";#N/A,#N/A,TRUE,"Y판매";#N/A,#N/A,TRUE,"Y총물량";#N/A,#N/A,TRUE,"Y능력";#N/A,#N/A,TRUE,"YKD"}</definedName>
    <definedName name="강" hidden="1">{#N/A,#N/A,FALSE,"단축1";#N/A,#N/A,FALSE,"단축2";#N/A,#N/A,FALSE,"단축3";#N/A,#N/A,FALSE,"장축";#N/A,#N/A,FALSE,"4WD"}</definedName>
    <definedName name="개선내용" hidden="1">{#N/A,#N/A,TRUE,"Y생산";#N/A,#N/A,TRUE,"Y판매";#N/A,#N/A,TRUE,"Y총물량";#N/A,#N/A,TRUE,"Y능력";#N/A,#N/A,TRUE,"YKD"}</definedName>
    <definedName name="개선실적" hidden="1">{#N/A,#N/A,TRUE,"Y생산";#N/A,#N/A,TRUE,"Y판매";#N/A,#N/A,TRUE,"Y총물량";#N/A,#N/A,TRUE,"Y능력";#N/A,#N/A,TRUE,"YKD"}</definedName>
    <definedName name="걍" hidden="1">{#N/A,#N/A,FALSE,"단축1";#N/A,#N/A,FALSE,"단축2";#N/A,#N/A,FALSE,"단축3";#N/A,#N/A,FALSE,"장축";#N/A,#N/A,FALSE,"4WD"}</definedName>
    <definedName name="검">#REF!</definedName>
    <definedName name="결과">[0]!결과</definedName>
    <definedName name="경차" hidden="1">{#N/A,#N/A,TRUE,"Y생산";#N/A,#N/A,TRUE,"Y판매";#N/A,#N/A,TRUE,"Y총물량";#N/A,#N/A,TRUE,"Y능력";#N/A,#N/A,TRUE,"YKD"}</definedName>
    <definedName name="경합금2과운연계획" hidden="1">{#N/A,#N/A,TRUE,"Y생산";#N/A,#N/A,TRUE,"Y판매";#N/A,#N/A,TRUE,"Y총물량";#N/A,#N/A,TRUE,"Y능력";#N/A,#N/A,TRUE,"YKD"}</definedName>
    <definedName name="계">#REF!</definedName>
    <definedName name="계획">[0]!계획</definedName>
    <definedName name="공성환" hidden="1">{#N/A,#N/A,FALSE,"단축1";#N/A,#N/A,FALSE,"단축2";#N/A,#N/A,FALSE,"단축3";#N/A,#N/A,FALSE,"장축";#N/A,#N/A,FALSE,"4WD"}</definedName>
    <definedName name="공장도">#REF!</definedName>
    <definedName name="과">#REF!</definedName>
    <definedName name="금월" hidden="1">{#N/A,#N/A,TRUE,"Y생산";#N/A,#N/A,TRUE,"Y판매";#N/A,#N/A,TRUE,"Y총물량";#N/A,#N/A,TRUE,"Y능력";#N/A,#N/A,TRUE,"YKD"}</definedName>
    <definedName name="급히">#REF!</definedName>
    <definedName name="기">{#N/A,#N/A,TRUE,"Y생산";#N/A,#N/A,TRUE,"Y판매";#N/A,#N/A,TRUE,"Y총물량";#N/A,#N/A,TRUE,"Y능력";#N/A,#N/A,TRUE,"YKD"}</definedName>
    <definedName name="기안갑">#REF!</definedName>
    <definedName name="기안을">#REF!</definedName>
    <definedName name="김석빈" hidden="1">{#N/A,#N/A,FALSE,"단축1";#N/A,#N/A,FALSE,"단축2";#N/A,#N/A,FALSE,"단축3";#N/A,#N/A,FALSE,"장축";#N/A,#N/A,FALSE,"4WD"}</definedName>
    <definedName name="ㄴㄴㄴㄴㄴ" hidden="1">{#N/A,#N/A,FALSE,"단축1";#N/A,#N/A,FALSE,"단축2";#N/A,#N/A,FALSE,"단축3";#N/A,#N/A,FALSE,"장축";#N/A,#N/A,FALSE,"4WD"}</definedName>
    <definedName name="ㄴㅇ" hidden="1">{#N/A,#N/A,TRUE,"Y생산";#N/A,#N/A,TRUE,"Y판매";#N/A,#N/A,TRUE,"Y총물량";#N/A,#N/A,TRUE,"Y능력";#N/A,#N/A,TRUE,"YKD"}</definedName>
    <definedName name="ㄴㅇㄴㅇㄴ" hidden="1">{#N/A,#N/A,FALSE,"단축1";#N/A,#N/A,FALSE,"단축2";#N/A,#N/A,FALSE,"단축3";#N/A,#N/A,FALSE,"장축";#N/A,#N/A,FALSE,"4WD"}</definedName>
    <definedName name="ㄴㅇㄴㅇㄴㅇ" hidden="1">{#N/A,#N/A,FALSE,"단축1";#N/A,#N/A,FALSE,"단축2";#N/A,#N/A,FALSE,"단축3";#N/A,#N/A,FALSE,"장축";#N/A,#N/A,FALSE,"4WD"}</definedName>
    <definedName name="ㄴㅋ" hidden="1">{#N/A,#N/A,FALSE,"단축1";#N/A,#N/A,FALSE,"단축2";#N/A,#N/A,FALSE,"단축3";#N/A,#N/A,FALSE,"장축";#N/A,#N/A,FALSE,"4WD"}</definedName>
    <definedName name="나">[0]!나</definedName>
    <definedName name="내까">[0]!내까</definedName>
    <definedName name="년말수정" hidden="1">{#N/A,#N/A,TRUE,"Y생산";#N/A,#N/A,TRUE,"Y판매";#N/A,#N/A,TRUE,"Y총물량";#N/A,#N/A,TRUE,"Y능력";#N/A,#N/A,TRUE,"YKD"}</definedName>
    <definedName name="ㄷㄷ" hidden="1">{#N/A,#N/A,FALSE,"단축1";#N/A,#N/A,FALSE,"단축2";#N/A,#N/A,FALSE,"단축3";#N/A,#N/A,FALSE,"장축";#N/A,#N/A,FALSE,"4WD"}</definedName>
    <definedName name="ㄷㅇ" hidden="1">{#N/A,#N/A,TRUE,"Y생산";#N/A,#N/A,TRUE,"Y판매";#N/A,#N/A,TRUE,"Y총물량";#N/A,#N/A,TRUE,"Y능력";#N/A,#N/A,TRUE,"YKD"}</definedName>
    <definedName name="다">#REF!</definedName>
    <definedName name="단가기준" hidden="1">{#N/A,#N/A,TRUE,"Y생산";#N/A,#N/A,TRUE,"Y판매";#N/A,#N/A,TRUE,"Y총물량";#N/A,#N/A,TRUE,"Y능력";#N/A,#N/A,TRUE,"YKD"}</definedName>
    <definedName name="단기" hidden="1">{#N/A,#N/A,TRUE,"Y생산";#N/A,#N/A,TRUE,"Y판매";#N/A,#N/A,TRUE,"Y총물량";#N/A,#N/A,TRUE,"Y능력";#N/A,#N/A,TRUE,"YKD"}</definedName>
    <definedName name="대회">#REF!</definedName>
    <definedName name="돌" hidden="1">{#N/A,#N/A,FALSE,"단축1";#N/A,#N/A,FALSE,"단축2";#N/A,#N/A,FALSE,"단축3";#N/A,#N/A,FALSE,"장축";#N/A,#N/A,FALSE,"4WD"}</definedName>
    <definedName name="ㄹ" hidden="1">{#N/A,#N/A,TRUE,"Y생산";#N/A,#N/A,TRUE,"Y판매";#N/A,#N/A,TRUE,"Y총물량";#N/A,#N/A,TRUE,"Y능력";#N/A,#N/A,TRUE,"YKD"}</definedName>
    <definedName name="라">#REF!</definedName>
    <definedName name="리" hidden="1">{#N/A,#N/A,FALSE,"단축1";#N/A,#N/A,FALSE,"단축2";#N/A,#N/A,FALSE,"단축3";#N/A,#N/A,FALSE,"장축";#N/A,#N/A,FALSE,"4WD"}</definedName>
    <definedName name="ㅁ" hidden="1">{#N/A,#N/A,TRUE,"Y생산";#N/A,#N/A,TRUE,"Y판매";#N/A,#N/A,TRUE,"Y총물량";#N/A,#N/A,TRUE,"Y능력";#N/A,#N/A,TRUE,"YKD"}</definedName>
    <definedName name="ㅁㄴㅇㄴㅇㄹㄴㅇ" hidden="1">{#N/A,#N/A,FALSE,"단축1";#N/A,#N/A,FALSE,"단축2";#N/A,#N/A,FALSE,"단축3";#N/A,#N/A,FALSE,"장축";#N/A,#N/A,FALSE,"4WD"}</definedName>
    <definedName name="ㅁㄴㅇㅁㄴㅇ" hidden="1">{#N/A,#N/A,FALSE,"단축1";#N/A,#N/A,FALSE,"단축2";#N/A,#N/A,FALSE,"단축3";#N/A,#N/A,FALSE,"장축";#N/A,#N/A,FALSE,"4WD"}</definedName>
    <definedName name="ㅁㅁㅁㅁㅁ" hidden="1">{#N/A,#N/A,FALSE,"단축1";#N/A,#N/A,FALSE,"단축2";#N/A,#N/A,FALSE,"단축3";#N/A,#N/A,FALSE,"장축";#N/A,#N/A,FALSE,"4WD"}</definedName>
    <definedName name="ㅁㅁㅁㅁㅁㅁㅁㅁㅁㅁㅁㅁㅁㅁ" hidden="1">{#N/A,#N/A,FALSE,"단축1";#N/A,#N/A,FALSE,"단축2";#N/A,#N/A,FALSE,"단축3";#N/A,#N/A,FALSE,"장축";#N/A,#N/A,FALSE,"4WD"}</definedName>
    <definedName name="ㅁㅇㄹ" hidden="1">{#N/A,#N/A,FALSE,"단축1";#N/A,#N/A,FALSE,"단축2";#N/A,#N/A,FALSE,"단축3";#N/A,#N/A,FALSE,"장축";#N/A,#N/A,FALSE,"4WD"}</definedName>
    <definedName name="마">#REF!</definedName>
    <definedName name="마감" hidden="1">{#N/A,#N/A,TRUE,"Y생산";#N/A,#N/A,TRUE,"Y판매";#N/A,#N/A,TRUE,"Y총물량";#N/A,#N/A,TRUE,"Y능력";#N/A,#N/A,TRUE,"YKD"}</definedName>
    <definedName name="매입">#REF!</definedName>
    <definedName name="목표">#REF!</definedName>
    <definedName name="물랴자" hidden="1">{#N/A,#N/A,TRUE,"Y생산";#N/A,#N/A,TRUE,"Y판매";#N/A,#N/A,TRUE,"Y총물량";#N/A,#N/A,TRUE,"Y능력";#N/A,#N/A,TRUE,"YKD"}</definedName>
    <definedName name="물량" hidden="1">{#N/A,#N/A,FALSE,"단축1";#N/A,#N/A,FALSE,"단축2";#N/A,#N/A,FALSE,"단축3";#N/A,#N/A,FALSE,"장축";#N/A,#N/A,FALSE,"4WD"}</definedName>
    <definedName name="물량수" hidden="1">{#N/A,#N/A,TRUE,"Y생산";#N/A,#N/A,TRUE,"Y판매";#N/A,#N/A,TRUE,"Y총물량";#N/A,#N/A,TRUE,"Y능력";#N/A,#N/A,TRUE,"YKD"}</definedName>
    <definedName name="물량수정" hidden="1">{#N/A,#N/A,TRUE,"Y생산";#N/A,#N/A,TRUE,"Y판매";#N/A,#N/A,TRUE,"Y총물량";#N/A,#N/A,TRUE,"Y능력";#N/A,#N/A,TRUE,"YKD"}</definedName>
    <definedName name="물량수정1" hidden="1">{#N/A,#N/A,TRUE,"Y생산";#N/A,#N/A,TRUE,"Y판매";#N/A,#N/A,TRUE,"Y총물량";#N/A,#N/A,TRUE,"Y능력";#N/A,#N/A,TRUE,"YKD"}</definedName>
    <definedName name="물량수정2" hidden="1">{#N/A,#N/A,TRUE,"Y생산";#N/A,#N/A,TRUE,"Y판매";#N/A,#N/A,TRUE,"Y총물량";#N/A,#N/A,TRUE,"Y능력";#N/A,#N/A,TRUE,"YKD"}</definedName>
    <definedName name="물량정" hidden="1">{#N/A,#N/A,TRUE,"Y생산";#N/A,#N/A,TRUE,"Y판매";#N/A,#N/A,TRUE,"Y총물량";#N/A,#N/A,TRUE,"Y능력";#N/A,#N/A,TRUE,"YKD"}</definedName>
    <definedName name="물량조정" hidden="1">{#N/A,#N/A,TRUE,"Y생산";#N/A,#N/A,TRUE,"Y판매";#N/A,#N/A,TRUE,"Y총물량";#N/A,#N/A,TRUE,"Y능력";#N/A,#N/A,TRUE,"YKD"}</definedName>
    <definedName name="물수" hidden="1">{#N/A,#N/A,TRUE,"Y생산";#N/A,#N/A,TRUE,"Y판매";#N/A,#N/A,TRUE,"Y총물량";#N/A,#N/A,TRUE,"Y능력";#N/A,#N/A,TRUE,"YKD"}</definedName>
    <definedName name="ㅂ" hidden="1">{#N/A,#N/A,TRUE,"Y생산";#N/A,#N/A,TRUE,"Y판매";#N/A,#N/A,TRUE,"Y총물량";#N/A,#N/A,TRUE,"Y능력";#N/A,#N/A,TRUE,"YKD"}</definedName>
    <definedName name="ㅂㅂㅂㅂㅂㅂㅂㅂㅂㅂㅂㅂㅂㅂㅂㅂㅂㅂㅂㅂㅂㅂㅂㅂㅂㅂㅂㅂㅂㅂㅂㅂ" hidden="1">{#N/A,#N/A,FALSE,"단축1";#N/A,#N/A,FALSE,"단축2";#N/A,#N/A,FALSE,"단축3";#N/A,#N/A,FALSE,"장축";#N/A,#N/A,FALSE,"4WD"}</definedName>
    <definedName name="바바라" hidden="1">{#N/A,#N/A,TRUE,"Y생산";#N/A,#N/A,TRUE,"Y판매";#N/A,#N/A,TRUE,"Y총물량";#N/A,#N/A,TRUE,"Y능력";#N/A,#N/A,TRUE,"YKD"}</definedName>
    <definedName name="발">#REF!</definedName>
    <definedName name="변경">#REF!</definedName>
    <definedName name="부서">#REF!</definedName>
    <definedName name="부서별예산">#REF!</definedName>
    <definedName name="분" hidden="1">{#N/A,#N/A,FALSE,"단축1";#N/A,#N/A,FALSE,"단축2";#N/A,#N/A,FALSE,"단축3";#N/A,#N/A,FALSE,"장축";#N/A,#N/A,FALSE,"4WD"}</definedName>
    <definedName name="분기별" hidden="1">{#N/A,#N/A,TRUE,"Y생산";#N/A,#N/A,TRUE,"Y판매";#N/A,#N/A,TRUE,"Y총물량";#N/A,#N/A,TRUE,"Y능력";#N/A,#N/A,TRUE,"YKD"}</definedName>
    <definedName name="비교A">#REF!</definedName>
    <definedName name="빈" hidden="1">{#N/A,#N/A,FALSE,"단축1";#N/A,#N/A,FALSE,"단축2";#N/A,#N/A,FALSE,"단축3";#N/A,#N/A,FALSE,"장축";#N/A,#N/A,FALSE,"4WD"}</definedName>
    <definedName name="ㅅ" hidden="1">{#N/A,#N/A,TRUE,"Y생산";#N/A,#N/A,TRUE,"Y판매";#N/A,#N/A,TRUE,"Y총물량";#N/A,#N/A,TRUE,"Y능력";#N/A,#N/A,TRUE,"YKD"}</definedName>
    <definedName name="사하">#REF!</definedName>
    <definedName name="상세내역">[0]!상세내역</definedName>
    <definedName name="상세내용">[0]!상세내용</definedName>
    <definedName name="상품성1" hidden="1">{#N/A,#N/A,FALSE,"단축1";#N/A,#N/A,FALSE,"단축2";#N/A,#N/A,FALSE,"단축3";#N/A,#N/A,FALSE,"장축";#N/A,#N/A,FALSE,"4WD"}</definedName>
    <definedName name="상품성보고" hidden="1">#REF!</definedName>
    <definedName name="새로운" hidden="1">{#N/A,#N/A,FALSE,"단축1";#N/A,#N/A,FALSE,"단축2";#N/A,#N/A,FALSE,"단축3";#N/A,#N/A,FALSE,"장축";#N/A,#N/A,FALSE,"4WD"}</definedName>
    <definedName name="생산TON" hidden="1">{#N/A,#N/A,TRUE,"Y생산";#N/A,#N/A,TRUE,"Y판매";#N/A,#N/A,TRUE,"Y총물량";#N/A,#N/A,TRUE,"Y능력";#N/A,#N/A,TRUE,"YKD"}</definedName>
    <definedName name="생산특장2" hidden="1">{#N/A,#N/A,TRUE,"Y생산";#N/A,#N/A,TRUE,"Y판매";#N/A,#N/A,TRUE,"Y총물량";#N/A,#N/A,TRUE,"Y능력";#N/A,#N/A,TRUE,"YKD"}</definedName>
    <definedName name="생산합격" hidden="1">{#N/A,#N/A,TRUE,"Y생산";#N/A,#N/A,TRUE,"Y판매";#N/A,#N/A,TRUE,"Y총물량";#N/A,#N/A,TRUE,"Y능력";#N/A,#N/A,TRUE,"YKD"}</definedName>
    <definedName name="석빈" hidden="1">{#N/A,#N/A,FALSE,"단축1";#N/A,#N/A,FALSE,"단축2";#N/A,#N/A,FALSE,"단축3";#N/A,#N/A,FALSE,"장축";#N/A,#N/A,FALSE,"4WD"}</definedName>
    <definedName name="소">#REF!</definedName>
    <definedName name="소성">#REF!</definedName>
    <definedName name="송" hidden="1">{#N/A,#N/A,TRUE,"Y생산";#N/A,#N/A,TRUE,"Y판매";#N/A,#N/A,TRUE,"Y총물량";#N/A,#N/A,TRUE,"Y능력";#N/A,#N/A,TRUE,"YKD"}</definedName>
    <definedName name="송창기" hidden="1">{#N/A,#N/A,TRUE,"Y생산";#N/A,#N/A,TRUE,"Y판매";#N/A,#N/A,TRUE,"Y총물량";#N/A,#N/A,TRUE,"Y능력";#N/A,#N/A,TRUE,"YKD"}</definedName>
    <definedName name="수정물량" hidden="1">{#N/A,#N/A,TRUE,"Y생산";#N/A,#N/A,TRUE,"Y판매";#N/A,#N/A,TRUE,"Y총물량";#N/A,#N/A,TRUE,"Y능력";#N/A,#N/A,TRUE,"YKD"}</definedName>
    <definedName name="시간" hidden="1">{#N/A,#N/A,TRUE,"Y생산";#N/A,#N/A,TRUE,"Y판매";#N/A,#N/A,TRUE,"Y총물량";#N/A,#N/A,TRUE,"Y능력";#N/A,#N/A,TRUE,"YKD"}</definedName>
    <definedName name="실시">[0]!실시</definedName>
    <definedName name="실적">#REF!</definedName>
    <definedName name="십이">#REF!</definedName>
    <definedName name="ㅇㄻㄴㅇㄻㄴ">#REF!</definedName>
    <definedName name="ㅇㅁㄴㅇ" hidden="1">{#N/A,#N/A,FALSE,"단축1";#N/A,#N/A,FALSE,"단축2";#N/A,#N/A,FALSE,"단축3";#N/A,#N/A,FALSE,"장축";#N/A,#N/A,FALSE,"4WD"}</definedName>
    <definedName name="ㅇㅇ" hidden="1">{#N/A,#N/A,TRUE,"Y생산";#N/A,#N/A,TRUE,"Y판매";#N/A,#N/A,TRUE,"Y총물량";#N/A,#N/A,TRUE,"Y능력";#N/A,#N/A,TRUE,"YKD"}</definedName>
    <definedName name="ㅇㅇㅇ" hidden="1">{#N/A,#N/A,TRUE,"Y생산";#N/A,#N/A,TRUE,"Y판매";#N/A,#N/A,TRUE,"Y총물량";#N/A,#N/A,TRUE,"Y능력";#N/A,#N/A,TRUE,"YKD"}</definedName>
    <definedName name="ㅇ허">#REF!</definedName>
    <definedName name="아" hidden="1">{#N/A,#N/A,TRUE,"Y생산";#N/A,#N/A,TRUE,"Y판매";#N/A,#N/A,TRUE,"Y총물량";#N/A,#N/A,TRUE,"Y능력";#N/A,#N/A,TRUE,"YKD"}</definedName>
    <definedName name="업체명">#REF!</definedName>
    <definedName name="에이" hidden="1">{#N/A,#N/A,TRUE,"Y생산";#N/A,#N/A,TRUE,"Y판매";#N/A,#N/A,TRUE,"Y총물량";#N/A,#N/A,TRUE,"Y능력";#N/A,#N/A,TRUE,"YKD"}</definedName>
    <definedName name="연도추정내수" hidden="1">{#N/A,#N/A,FALSE,"단축1";#N/A,#N/A,FALSE,"단축2";#N/A,#N/A,FALSE,"단축3";#N/A,#N/A,FALSE,"장축";#N/A,#N/A,FALSE,"4WD"}</definedName>
    <definedName name="연도추정유럽" hidden="1">{#N/A,#N/A,TRUE,"Y생산";#N/A,#N/A,TRUE,"Y판매";#N/A,#N/A,TRUE,"Y총물량";#N/A,#N/A,TRUE,"Y능력";#N/A,#N/A,TRUE,"YKD"}</definedName>
    <definedName name="연도추정일반" hidden="1">{#N/A,#N/A,FALSE,"단축1";#N/A,#N/A,FALSE,"단축2";#N/A,#N/A,FALSE,"단축3";#N/A,#N/A,FALSE,"장축";#N/A,#N/A,FALSE,"4WD"}</definedName>
    <definedName name="예산" hidden="1">{#N/A,#N/A,FALSE,"단축1";#N/A,#N/A,FALSE,"단축2";#N/A,#N/A,FALSE,"단축3";#N/A,#N/A,FALSE,"장축";#N/A,#N/A,FALSE,"4WD"}</definedName>
    <definedName name="예산총괄시트설ONLY">#REF!</definedName>
    <definedName name="오성협" hidden="1">{#N/A,#N/A,TRUE,"Y생산";#N/A,#N/A,TRUE,"Y판매";#N/A,#N/A,TRUE,"Y총물량";#N/A,#N/A,TRUE,"Y능력";#N/A,#N/A,TRUE,"YKD"}</definedName>
    <definedName name="외주계획" hidden="1">{#N/A,#N/A,TRUE,"Y생산";#N/A,#N/A,TRUE,"Y판매";#N/A,#N/A,TRUE,"Y총물량";#N/A,#N/A,TRUE,"Y능력";#N/A,#N/A,TRUE,"YKD"}</definedName>
    <definedName name="용도차" hidden="1">{#N/A,#N/A,FALSE,"단축1";#N/A,#N/A,FALSE,"단축2";#N/A,#N/A,FALSE,"단축3";#N/A,#N/A,FALSE,"장축";#N/A,#N/A,FALSE,"4WD"}</definedName>
    <definedName name="움">#REF!</definedName>
    <definedName name="원가">[0]!원가</definedName>
    <definedName name="원가기획목표">[0]!원가기획목표</definedName>
    <definedName name="원가비교">[0]!원가비교</definedName>
    <definedName name="원단위CC">#REF!</definedName>
    <definedName name="이근" hidden="1">{#N/A,#N/A,FALSE,"단축1";#N/A,#N/A,FALSE,"단축2";#N/A,#N/A,FALSE,"단축3";#N/A,#N/A,FALSE,"장축";#N/A,#N/A,FALSE,"4WD"}</definedName>
    <definedName name="이근한" hidden="1">{#N/A,#N/A,FALSE,"단축1";#N/A,#N/A,FALSE,"단축2";#N/A,#N/A,FALSE,"단축3";#N/A,#N/A,FALSE,"장축";#N/A,#N/A,FALSE,"4WD"}</definedName>
    <definedName name="이름">#REF!</definedName>
    <definedName name="일자별" hidden="1">{#N/A,#N/A,TRUE,"Y생산";#N/A,#N/A,TRUE,"Y판매";#N/A,#N/A,TRUE,"Y총물량";#N/A,#N/A,TRUE,"Y능력";#N/A,#N/A,TRUE,"YKD"}</definedName>
    <definedName name="입찰">[0]!입찰</definedName>
    <definedName name="입찰결과">[0]!입찰결과</definedName>
    <definedName name="ㅈ" hidden="1">{#N/A,#N/A,TRUE,"Y생산";#N/A,#N/A,TRUE,"Y판매";#N/A,#N/A,TRUE,"Y총물량";#N/A,#N/A,TRUE,"Y능력";#N/A,#N/A,TRUE,"YKD"}</definedName>
    <definedName name="자재기준" hidden="1">{#N/A,#N/A,TRUE,"Y생산";#N/A,#N/A,TRUE,"Y판매";#N/A,#N/A,TRUE,"Y총물량";#N/A,#N/A,TRUE,"Y능력";#N/A,#N/A,TRUE,"YKD"}</definedName>
    <definedName name="정">#REF!</definedName>
    <definedName name="정수용" hidden="1">{#N/A,#N/A,TRUE,"Y생산";#N/A,#N/A,TRUE,"Y판매";#N/A,#N/A,TRUE,"Y총물량";#N/A,#N/A,TRUE,"Y능력";#N/A,#N/A,TRUE,"YKD"}</definedName>
    <definedName name="제목">#REF!</definedName>
    <definedName name="주" hidden="1">{#N/A,#N/A,FALSE,"단축1";#N/A,#N/A,FALSE,"단축2";#N/A,#N/A,FALSE,"단축3";#N/A,#N/A,FALSE,"장축";#N/A,#N/A,FALSE,"4WD"}</definedName>
    <definedName name="주소">#REF!</definedName>
    <definedName name="주요" hidden="1">{#N/A,#N/A,TRUE,"Y생산";#N/A,#N/A,TRUE,"Y판매";#N/A,#N/A,TRUE,"Y총물량";#N/A,#N/A,TRUE,"Y능력";#N/A,#N/A,TRUE,"YKD"}</definedName>
    <definedName name="주요업무2" hidden="1">{#N/A,#N/A,TRUE,"Y생산";#N/A,#N/A,TRUE,"Y판매";#N/A,#N/A,TRUE,"Y총물량";#N/A,#N/A,TRUE,"Y능력";#N/A,#N/A,TRUE,"YKD"}</definedName>
    <definedName name="주요업무3" hidden="1">{#N/A,#N/A,TRUE,"Y생산";#N/A,#N/A,TRUE,"Y판매";#N/A,#N/A,TRUE,"Y총물량";#N/A,#N/A,TRUE,"Y능력";#N/A,#N/A,TRUE,"YKD"}</definedName>
    <definedName name="주요차이">[0]!주요차이</definedName>
    <definedName name="주요차이내역">[0]!주요차이내역</definedName>
    <definedName name="주요차이내역2">[0]!주요차이내역2</definedName>
    <definedName name="중앙" hidden="1">{#N/A,#N/A,FALSE,"단축1";#N/A,#N/A,FALSE,"단축2";#N/A,#N/A,FALSE,"단축3";#N/A,#N/A,FALSE,"장축";#N/A,#N/A,FALSE,"4WD"}</definedName>
    <definedName name="차이">[0]!차이</definedName>
    <definedName name="총무3" hidden="1">{#N/A,#N/A,FALSE,"단축1";#N/A,#N/A,FALSE,"단축2";#N/A,#N/A,FALSE,"단축3";#N/A,#N/A,FALSE,"장축";#N/A,#N/A,FALSE,"4WD"}</definedName>
    <definedName name="최종작업">#REF!</definedName>
    <definedName name="추진일정">[0]!추진일정</definedName>
    <definedName name="ㅋㅋ" hidden="1">{#N/A,#N/A,TRUE,"Y생산";#N/A,#N/A,TRUE,"Y판매";#N/A,#N/A,TRUE,"Y총물량";#N/A,#N/A,TRUE,"Y능력";#N/A,#N/A,TRUE,"YKD"}</definedName>
    <definedName name="ㅋ후ㅊ">#REF!</definedName>
    <definedName name="ㅍㅍ" hidden="1">{#N/A,#N/A,FALSE,"단축1";#N/A,#N/A,FALSE,"단축2";#N/A,#N/A,FALSE,"단축3";#N/A,#N/A,FALSE,"장축";#N/A,#N/A,FALSE,"4WD"}</definedName>
    <definedName name="팩키지2" hidden="1">{#N/A,#N/A,FALSE,"단축1";#N/A,#N/A,FALSE,"단축2";#N/A,#N/A,FALSE,"단축3";#N/A,#N/A,FALSE,"장축";#N/A,#N/A,FALSE,"4WD"}</definedName>
    <definedName name="팩키지3" hidden="1">{#N/A,#N/A,FALSE,"단축1";#N/A,#N/A,FALSE,"단축2";#N/A,#N/A,FALSE,"단축3";#N/A,#N/A,FALSE,"장축";#N/A,#N/A,FALSE,"4WD"}</definedName>
    <definedName name="팩키지5" hidden="1">{#N/A,#N/A,FALSE,"단축1";#N/A,#N/A,FALSE,"단축2";#N/A,#N/A,FALSE,"단축3";#N/A,#N/A,FALSE,"장축";#N/A,#N/A,FALSE,"4WD"}</definedName>
    <definedName name="품질생산합격" hidden="1">{#N/A,#N/A,TRUE,"Y생산";#N/A,#N/A,TRUE,"Y판매";#N/A,#N/A,TRUE,"Y총물량";#N/A,#N/A,TRUE,"Y능력";#N/A,#N/A,TRUE,"YKD"}</definedName>
    <definedName name="ㅎ" hidden="1">{#N/A,#N/A,FALSE,"단축1";#N/A,#N/A,FALSE,"단축2";#N/A,#N/A,FALSE,"단축3";#N/A,#N/A,FALSE,"장축";#N/A,#N/A,FALSE,"4WD"}</definedName>
    <definedName name="한글" hidden="1">{#N/A,#N/A,FALSE,"단축1";#N/A,#N/A,FALSE,"단축2";#N/A,#N/A,FALSE,"단축3";#N/A,#N/A,FALSE,"장축";#N/A,#N/A,FALSE,"4WD"}</definedName>
    <definedName name="한영사전" hidden="1">{#N/A,#N/A,TRUE,"Y생산";#N/A,#N/A,TRUE,"Y판매";#N/A,#N/A,TRUE,"Y총물량";#N/A,#N/A,TRUE,"Y능력";#N/A,#N/A,TRUE,"YKD"}</definedName>
    <definedName name="향후계획1" hidden="1">{#N/A,#N/A,FALSE,"단축1";#N/A,#N/A,FALSE,"단축2";#N/A,#N/A,FALSE,"단축3";#N/A,#N/A,FALSE,"장축";#N/A,#N/A,FALSE,"4WD"}</definedName>
    <definedName name="호">#REF!</definedName>
    <definedName name="홍" hidden="1">{#N/A,#N/A,FALSE,"96 3월물량표";#N/A,#N/A,FALSE,"96 4월물량표";#N/A,#N/A,FALSE,"96 5월물량표"}</definedName>
    <definedName name="환율">#REF!</definedName>
    <definedName name="환율1">#REF!</definedName>
    <definedName name="흵____R3_t">#REF!</definedName>
    <definedName name="ㅏㅏㅏ" hidden="1">{#N/A,#N/A,TRUE,"Y생산";#N/A,#N/A,TRUE,"Y판매";#N/A,#N/A,TRUE,"Y총물량";#N/A,#N/A,TRUE,"Y능력";#N/A,#N/A,TRUE,"YKD"}</definedName>
    <definedName name="ㅓ" hidden="1">{#N/A,#N/A,TRUE,"Y생산";#N/A,#N/A,TRUE,"Y판매";#N/A,#N/A,TRUE,"Y총물량";#N/A,#N/A,TRUE,"Y능력";#N/A,#N/A,TRUE,"YKD"}</definedName>
    <definedName name="ㅗㅗ" hidden="1">{#N/A,#N/A,FALSE,"단축1";#N/A,#N/A,FALSE,"단축2";#N/A,#N/A,FALSE,"단축3";#N/A,#N/A,FALSE,"장축";#N/A,#N/A,FALSE,"4WD"}</definedName>
    <definedName name="ㅣㅣ" hidden="1">{#N/A,#N/A,FALSE,"단축1";#N/A,#N/A,FALSE,"단축2";#N/A,#N/A,FALSE,"단축3";#N/A,#N/A,FALSE,"장축";#N/A,#N/A,FALSE,"4WD"}</definedName>
    <definedName name="單位阡원_阡￥">#REF!</definedName>
  </definedNames>
  <calcPr calcId="181029"/>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I78" i="31" l="1"/>
  <c r="F78" i="31"/>
  <c r="I89" i="31"/>
  <c r="F89" i="31"/>
  <c r="I90" i="31"/>
  <c r="I79" i="31"/>
  <c r="I39" i="31" l="1"/>
  <c r="E39" i="31"/>
  <c r="I110" i="31" l="1"/>
  <c r="F110" i="31"/>
  <c r="E23" i="31" l="1"/>
  <c r="I23" i="31"/>
  <c r="I21" i="31"/>
  <c r="E21" i="31"/>
  <c r="E16" i="31"/>
  <c r="I16" i="31"/>
  <c r="I41" i="31" l="1"/>
  <c r="I40" i="31"/>
  <c r="F90" i="31" l="1"/>
  <c r="F79" i="31"/>
  <c r="F77" i="31"/>
  <c r="F76" i="31"/>
  <c r="F75" i="31"/>
  <c r="F74" i="31"/>
  <c r="F73" i="31"/>
  <c r="F72" i="31"/>
  <c r="F71" i="31"/>
  <c r="F70" i="31"/>
  <c r="F69" i="31"/>
  <c r="F68" i="31"/>
  <c r="F67" i="31"/>
  <c r="F66" i="31"/>
  <c r="F65" i="31"/>
  <c r="F64" i="31"/>
  <c r="F63" i="31"/>
  <c r="F62" i="31"/>
  <c r="F61" i="31"/>
  <c r="F60" i="31"/>
  <c r="I109" i="31" l="1"/>
  <c r="F109" i="31"/>
  <c r="I100" i="31"/>
  <c r="I99" i="31"/>
  <c r="F108" i="31" l="1"/>
  <c r="F107" i="31"/>
  <c r="F106" i="31"/>
  <c r="F105" i="31"/>
  <c r="F104" i="31"/>
  <c r="F103" i="31"/>
  <c r="F102" i="31"/>
  <c r="F101" i="31"/>
  <c r="F100" i="31"/>
  <c r="F99" i="31"/>
  <c r="F98" i="31"/>
  <c r="F97" i="31"/>
  <c r="F96" i="31"/>
  <c r="F95" i="31"/>
  <c r="I108" i="31"/>
  <c r="I107" i="31" l="1"/>
  <c r="I106" i="31"/>
  <c r="I105" i="31"/>
  <c r="I104" i="31"/>
  <c r="I103" i="31"/>
  <c r="I102" i="31"/>
  <c r="I101" i="31"/>
  <c r="I98" i="31"/>
  <c r="I97" i="31"/>
  <c r="I96" i="31"/>
  <c r="I95" i="31"/>
  <c r="I88" i="31" l="1"/>
  <c r="I87" i="31"/>
  <c r="I86" i="31"/>
  <c r="I85" i="31"/>
  <c r="I84" i="31"/>
  <c r="F88" i="31" l="1"/>
  <c r="F87" i="31"/>
  <c r="F86" i="31"/>
  <c r="F85" i="31"/>
  <c r="F84" i="31"/>
  <c r="E41" i="31" l="1"/>
  <c r="E40" i="31"/>
  <c r="I65" i="31" l="1"/>
  <c r="I66" i="31"/>
  <c r="I67" i="31"/>
  <c r="I68" i="31"/>
  <c r="I69" i="31"/>
  <c r="I70" i="31"/>
  <c r="I71" i="31"/>
  <c r="I72" i="31"/>
  <c r="I73" i="31"/>
  <c r="I74" i="31"/>
  <c r="I75" i="31"/>
  <c r="I76" i="31"/>
  <c r="I77" i="31"/>
  <c r="I64" i="31" l="1"/>
  <c r="I63" i="31"/>
  <c r="I62" i="31"/>
  <c r="I61" i="31"/>
  <c r="I60" i="31"/>
  <c r="E33" i="31" l="1"/>
  <c r="I48" i="31" l="1"/>
  <c r="E48" i="31"/>
  <c r="I53" i="31"/>
  <c r="E53" i="31"/>
  <c r="E55" i="31" l="1"/>
  <c r="E54" i="31"/>
  <c r="E52" i="31"/>
  <c r="E51" i="31"/>
  <c r="E50" i="31"/>
  <c r="E49" i="31"/>
  <c r="E47" i="31"/>
  <c r="E46" i="31"/>
  <c r="E45" i="31"/>
  <c r="E44" i="31"/>
  <c r="E43" i="31"/>
  <c r="E42" i="31"/>
  <c r="I52" i="31" l="1"/>
  <c r="I51" i="31"/>
  <c r="I50" i="31"/>
  <c r="I49" i="31"/>
  <c r="I45" i="31"/>
  <c r="I44" i="31"/>
  <c r="I43" i="31"/>
  <c r="I42" i="31"/>
  <c r="I33" i="31"/>
  <c r="I32" i="31"/>
  <c r="E32" i="31"/>
  <c r="I28" i="31"/>
  <c r="E28" i="31"/>
  <c r="I20" i="31" l="1"/>
  <c r="E20" i="31"/>
  <c r="I10" i="31"/>
  <c r="E10" i="31"/>
  <c r="I17" i="31" l="1"/>
  <c r="I18" i="31"/>
  <c r="E18" i="31"/>
  <c r="E17" i="31"/>
  <c r="I55" i="31" l="1"/>
  <c r="I54" i="31"/>
  <c r="I47" i="31"/>
  <c r="I46" i="31"/>
  <c r="I34" i="31"/>
  <c r="E34" i="31"/>
  <c r="I31" i="31"/>
  <c r="E31" i="31"/>
  <c r="I30" i="31"/>
  <c r="E30" i="31"/>
  <c r="I29" i="31"/>
  <c r="E29" i="31"/>
  <c r="I27" i="31"/>
  <c r="E27" i="31"/>
  <c r="I26" i="31"/>
  <c r="E26" i="31"/>
  <c r="I22" i="31"/>
  <c r="E22" i="31"/>
  <c r="I19" i="31"/>
  <c r="E19" i="31"/>
  <c r="I15" i="31"/>
  <c r="E15" i="31"/>
  <c r="I14" i="31"/>
  <c r="E14" i="31"/>
  <c r="I13" i="31"/>
  <c r="E13" i="31"/>
  <c r="I12" i="31"/>
  <c r="E12" i="31"/>
  <c r="I11" i="31"/>
  <c r="E11" i="31"/>
  <c r="I9" i="31"/>
  <c r="E9" i="31"/>
  <c r="I8" i="31"/>
  <c r="E8" i="31"/>
  <c r="I7" i="31"/>
  <c r="E7" i="31"/>
  <c r="I6" i="31"/>
  <c r="E6" i="31"/>
  <c r="AP80" i="22" l="1"/>
  <c r="AI80" i="22"/>
  <c r="AM80" i="22" s="1"/>
  <c r="AH80" i="22"/>
  <c r="AL80" i="22" s="1"/>
  <c r="AJ80" i="22" s="1"/>
  <c r="AE80" i="22"/>
  <c r="AP79" i="22"/>
  <c r="AI79" i="22"/>
  <c r="AM79" i="22"/>
  <c r="AH79" i="22"/>
  <c r="AL79" i="22" s="1"/>
  <c r="AJ79" i="22" s="1"/>
  <c r="AE79" i="22"/>
  <c r="AP78" i="22"/>
  <c r="AI78" i="22"/>
  <c r="AM78" i="22" s="1"/>
  <c r="AH78" i="22"/>
  <c r="AL78" i="22"/>
  <c r="AJ78" i="22" s="1"/>
  <c r="AE78" i="22"/>
  <c r="AP77" i="22"/>
  <c r="AI77" i="22"/>
  <c r="AM77" i="22" s="1"/>
  <c r="AH77" i="22"/>
  <c r="AL77" i="22"/>
  <c r="AJ77" i="22"/>
  <c r="AE77" i="22"/>
  <c r="AP76" i="22"/>
  <c r="AI76" i="22"/>
  <c r="AM76" i="22"/>
  <c r="AH76" i="22"/>
  <c r="AL76" i="22" s="1"/>
  <c r="AJ76" i="22" s="1"/>
  <c r="AE76" i="22"/>
  <c r="AP75" i="22"/>
  <c r="AI75" i="22"/>
  <c r="AM75" i="22"/>
  <c r="AH75" i="22"/>
  <c r="AL75" i="22" s="1"/>
  <c r="AJ75" i="22" s="1"/>
  <c r="AE75" i="22"/>
  <c r="AP74" i="22"/>
  <c r="AI74" i="22"/>
  <c r="AM74" i="22" s="1"/>
  <c r="AH74" i="22"/>
  <c r="AL74" i="22"/>
  <c r="AJ74" i="22" s="1"/>
  <c r="AE74" i="22"/>
  <c r="AK74" i="22"/>
  <c r="AP73" i="22"/>
  <c r="AI73" i="22"/>
  <c r="AM73" i="22" s="1"/>
  <c r="AH73" i="22"/>
  <c r="AL73" i="22"/>
  <c r="AJ73" i="22" s="1"/>
  <c r="AE73" i="22"/>
  <c r="AK73" i="22"/>
  <c r="AP72" i="22"/>
  <c r="AI72" i="22"/>
  <c r="AM72" i="22" s="1"/>
  <c r="AH72" i="22"/>
  <c r="AL72" i="22"/>
  <c r="AJ72" i="22" s="1"/>
  <c r="AE72" i="22"/>
  <c r="AP71" i="22"/>
  <c r="AE71" i="22"/>
  <c r="AP70" i="22"/>
  <c r="AE70" i="22"/>
  <c r="AP69" i="22"/>
  <c r="AI69" i="22"/>
  <c r="AM69" i="22"/>
  <c r="AH69" i="22"/>
  <c r="AL69" i="22"/>
  <c r="AJ69" i="22" s="1"/>
  <c r="AE69" i="22"/>
  <c r="AK69" i="22" s="1"/>
  <c r="AP68" i="22"/>
  <c r="AI68" i="22"/>
  <c r="AM68" i="22"/>
  <c r="AH68" i="22"/>
  <c r="AL68" i="22"/>
  <c r="AJ68" i="22" s="1"/>
  <c r="AE68" i="22"/>
  <c r="AK68" i="22" s="1"/>
  <c r="AP67" i="22"/>
  <c r="AI67" i="22"/>
  <c r="AM67" i="22"/>
  <c r="AH67" i="22"/>
  <c r="AL67" i="22"/>
  <c r="AJ67" i="22" s="1"/>
  <c r="AE67" i="22"/>
  <c r="AK67" i="22" s="1"/>
  <c r="AP66" i="22"/>
  <c r="AI66" i="22"/>
  <c r="AM66" i="22" s="1"/>
  <c r="AH66" i="22"/>
  <c r="AL66" i="22" s="1"/>
  <c r="AJ66" i="22" s="1"/>
  <c r="AE66" i="22"/>
  <c r="AP65" i="22"/>
  <c r="AI65" i="22"/>
  <c r="AM65" i="22" s="1"/>
  <c r="AH65" i="22"/>
  <c r="AL65" i="22" s="1"/>
  <c r="AJ65" i="22" s="1"/>
  <c r="AE65" i="22"/>
  <c r="AP64" i="22"/>
  <c r="AI64" i="22"/>
  <c r="AM64" i="22"/>
  <c r="AH64" i="22"/>
  <c r="AL64" i="22"/>
  <c r="AJ64" i="22" s="1"/>
  <c r="AE64" i="22"/>
  <c r="AK64" i="22" s="1"/>
  <c r="AP63" i="22"/>
  <c r="AI63" i="22"/>
  <c r="AM63" i="22"/>
  <c r="AH63" i="22"/>
  <c r="AL63" i="22"/>
  <c r="AJ63" i="22" s="1"/>
  <c r="AE63" i="22"/>
  <c r="AP62" i="22"/>
  <c r="AI62" i="22"/>
  <c r="AM62" i="22" s="1"/>
  <c r="AH62" i="22"/>
  <c r="AL62" i="22" s="1"/>
  <c r="AJ62" i="22" s="1"/>
  <c r="AE62" i="22"/>
  <c r="AP61" i="22"/>
  <c r="AI61" i="22"/>
  <c r="AM61" i="22"/>
  <c r="AH61" i="22"/>
  <c r="AL61" i="22"/>
  <c r="AJ61" i="22" s="1"/>
  <c r="AE61" i="22"/>
  <c r="AP60" i="22"/>
  <c r="AI60" i="22"/>
  <c r="AM60" i="22" s="1"/>
  <c r="AH60" i="22"/>
  <c r="AL60" i="22" s="1"/>
  <c r="AJ60" i="22" s="1"/>
  <c r="AE60" i="22"/>
  <c r="AP59" i="22"/>
  <c r="AI59" i="22"/>
  <c r="AM59" i="22" s="1"/>
  <c r="AH59" i="22"/>
  <c r="AL59" i="22" s="1"/>
  <c r="AJ59" i="22" s="1"/>
  <c r="AE59" i="22"/>
  <c r="AP57" i="22"/>
  <c r="AI57" i="22"/>
  <c r="AM57" i="22"/>
  <c r="AH57" i="22"/>
  <c r="AL57" i="22"/>
  <c r="AJ57" i="22" s="1"/>
  <c r="AE57" i="22"/>
  <c r="AK57" i="22" s="1"/>
  <c r="AP54" i="22"/>
  <c r="AH54" i="22"/>
  <c r="AL54" i="22"/>
  <c r="AJ54" i="22" s="1"/>
  <c r="AE54" i="22"/>
  <c r="AP53" i="22"/>
  <c r="AH53" i="22"/>
  <c r="AE53" i="22"/>
  <c r="AP52" i="22"/>
  <c r="AI52" i="22"/>
  <c r="AM52" i="22"/>
  <c r="AH52" i="22"/>
  <c r="AL52" i="22"/>
  <c r="AJ52" i="22" s="1"/>
  <c r="AE52" i="22"/>
  <c r="AP49" i="22"/>
  <c r="AI49" i="22"/>
  <c r="AM49" i="22" s="1"/>
  <c r="AH49" i="22"/>
  <c r="AL49" i="22" s="1"/>
  <c r="AJ49" i="22" s="1"/>
  <c r="AE49" i="22"/>
  <c r="AK49" i="22"/>
  <c r="AP48" i="22"/>
  <c r="AI48" i="22"/>
  <c r="AM48" i="22" s="1"/>
  <c r="AH48" i="22"/>
  <c r="AL48" i="22" s="1"/>
  <c r="AJ48" i="22" s="1"/>
  <c r="AE48" i="22"/>
  <c r="AP47" i="22"/>
  <c r="AI47" i="22"/>
  <c r="AM47" i="22"/>
  <c r="AH47" i="22"/>
  <c r="AL47" i="22"/>
  <c r="AJ47" i="22" s="1"/>
  <c r="AE47" i="22"/>
  <c r="AK47" i="22" s="1"/>
  <c r="AP46" i="22"/>
  <c r="AI46" i="22"/>
  <c r="AM46" i="22" s="1"/>
  <c r="AH46" i="22"/>
  <c r="AL46" i="22" s="1"/>
  <c r="AJ46" i="22" s="1"/>
  <c r="AE46" i="22"/>
  <c r="AP45" i="22"/>
  <c r="AI45" i="22"/>
  <c r="AM45" i="22"/>
  <c r="AH45" i="22"/>
  <c r="AL45" i="22"/>
  <c r="AJ45" i="22" s="1"/>
  <c r="AE45" i="22"/>
  <c r="AK45" i="22" s="1"/>
  <c r="AP44" i="22"/>
  <c r="AI44" i="22"/>
  <c r="AM44" i="22"/>
  <c r="AH44" i="22"/>
  <c r="AK44" i="22" s="1"/>
  <c r="AL44" i="22"/>
  <c r="AJ44" i="22" s="1"/>
  <c r="AE44" i="22"/>
  <c r="AP43" i="22"/>
  <c r="AI43" i="22"/>
  <c r="AM43" i="22" s="1"/>
  <c r="AH43" i="22"/>
  <c r="AL43" i="22" s="1"/>
  <c r="AJ43" i="22" s="1"/>
  <c r="AE43" i="22"/>
  <c r="AK43" i="22"/>
  <c r="AP42" i="22"/>
  <c r="AI42" i="22"/>
  <c r="AM42" i="22" s="1"/>
  <c r="AH42" i="22"/>
  <c r="AL42" i="22" s="1"/>
  <c r="AJ42" i="22" s="1"/>
  <c r="AE42" i="22"/>
  <c r="AP41" i="22"/>
  <c r="AI41" i="22"/>
  <c r="AM41" i="22"/>
  <c r="AH41" i="22"/>
  <c r="AL41" i="22"/>
  <c r="AJ41" i="22" s="1"/>
  <c r="AE41" i="22"/>
  <c r="AK41" i="22" s="1"/>
  <c r="AP40" i="22"/>
  <c r="AI40" i="22"/>
  <c r="AM40" i="22"/>
  <c r="AH40" i="22"/>
  <c r="AL40" i="22"/>
  <c r="AJ40" i="22" s="1"/>
  <c r="AE40" i="22"/>
  <c r="AK40" i="22" s="1"/>
  <c r="AP39" i="22"/>
  <c r="AI39" i="22"/>
  <c r="AM39" i="22" s="1"/>
  <c r="AH39" i="22"/>
  <c r="AL39" i="22" s="1"/>
  <c r="AJ39" i="22" s="1"/>
  <c r="AE39" i="22"/>
  <c r="AP38" i="22"/>
  <c r="AI38" i="22"/>
  <c r="AM38" i="22"/>
  <c r="AH38" i="22"/>
  <c r="AL38" i="22"/>
  <c r="AJ38" i="22" s="1"/>
  <c r="AE38" i="22"/>
  <c r="AP37" i="22"/>
  <c r="AI37" i="22"/>
  <c r="AM37" i="22" s="1"/>
  <c r="AH37" i="22"/>
  <c r="AK37" i="22" s="1"/>
  <c r="AE37" i="22"/>
  <c r="AP34" i="22"/>
  <c r="AI34" i="22"/>
  <c r="AM34" i="22"/>
  <c r="AH34" i="22"/>
  <c r="AL34" i="22"/>
  <c r="AJ34" i="22" s="1"/>
  <c r="AE34" i="22"/>
  <c r="AP33" i="22"/>
  <c r="AI33" i="22"/>
  <c r="AM33" i="22" s="1"/>
  <c r="AH33" i="22"/>
  <c r="AE33" i="22"/>
  <c r="AP32" i="22"/>
  <c r="AI32" i="22"/>
  <c r="AM32" i="22"/>
  <c r="AH32" i="22"/>
  <c r="AL32" i="22"/>
  <c r="AJ32" i="22" s="1"/>
  <c r="AE32" i="22"/>
  <c r="AP31" i="22"/>
  <c r="AI31" i="22"/>
  <c r="AM31" i="22" s="1"/>
  <c r="AH31" i="22"/>
  <c r="AK31" i="22" s="1"/>
  <c r="AE31" i="22"/>
  <c r="AP30" i="22"/>
  <c r="AI30" i="22"/>
  <c r="AM30" i="22"/>
  <c r="AH30" i="22"/>
  <c r="AL30" i="22"/>
  <c r="AJ30" i="22" s="1"/>
  <c r="AE30" i="22"/>
  <c r="AP29" i="22"/>
  <c r="AI29" i="22"/>
  <c r="AM29" i="22" s="1"/>
  <c r="AH29" i="22"/>
  <c r="AK29" i="22" s="1"/>
  <c r="AE29" i="22"/>
  <c r="AP26" i="22"/>
  <c r="AI26" i="22"/>
  <c r="AM26" i="22"/>
  <c r="AH26" i="22"/>
  <c r="AL26" i="22"/>
  <c r="AJ26" i="22" s="1"/>
  <c r="AE26" i="22"/>
  <c r="AP25" i="22"/>
  <c r="AI25" i="22"/>
  <c r="AM25" i="22" s="1"/>
  <c r="AH25" i="22"/>
  <c r="AL25" i="22" s="1"/>
  <c r="AJ25" i="22" s="1"/>
  <c r="AE25" i="22"/>
  <c r="AP24" i="22"/>
  <c r="AI24" i="22"/>
  <c r="AM24" i="22"/>
  <c r="AH24" i="22"/>
  <c r="AL24" i="22"/>
  <c r="AJ24" i="22" s="1"/>
  <c r="AE24" i="22"/>
  <c r="AP23" i="22"/>
  <c r="AI23" i="22"/>
  <c r="AM23" i="22" s="1"/>
  <c r="AH23" i="22"/>
  <c r="AK23" i="22" s="1"/>
  <c r="AE23" i="22"/>
  <c r="AP22" i="22"/>
  <c r="AI22" i="22"/>
  <c r="AM22" i="22"/>
  <c r="AH22" i="22"/>
  <c r="AL22" i="22"/>
  <c r="AJ22" i="22" s="1"/>
  <c r="AE22" i="22"/>
  <c r="AP21" i="22"/>
  <c r="AI21" i="22"/>
  <c r="AM21" i="22" s="1"/>
  <c r="AH21" i="22"/>
  <c r="AL21" i="22" s="1"/>
  <c r="AJ21" i="22" s="1"/>
  <c r="AE21" i="22"/>
  <c r="AP20" i="22"/>
  <c r="AI20" i="22"/>
  <c r="AM20" i="22"/>
  <c r="AH20" i="22"/>
  <c r="AL20" i="22"/>
  <c r="AE20" i="22"/>
  <c r="AP19" i="22"/>
  <c r="AI19" i="22"/>
  <c r="AM19" i="22"/>
  <c r="AH19" i="22"/>
  <c r="AE19" i="22"/>
  <c r="AK19" i="22" s="1"/>
  <c r="AP18" i="22"/>
  <c r="AI18" i="22"/>
  <c r="AM18" i="22" s="1"/>
  <c r="AH18" i="22"/>
  <c r="AK18" i="22" s="1"/>
  <c r="AL18" i="22"/>
  <c r="AE18" i="22"/>
  <c r="AJ18" i="22" s="1"/>
  <c r="AP15" i="22"/>
  <c r="AI15" i="22"/>
  <c r="AM15" i="22"/>
  <c r="AH15" i="22"/>
  <c r="AE15" i="22"/>
  <c r="AJ15" i="22"/>
  <c r="AP14" i="22"/>
  <c r="AI14" i="22"/>
  <c r="AM14" i="22"/>
  <c r="AH14" i="22"/>
  <c r="AL14" i="22"/>
  <c r="AJ14" i="22" s="1"/>
  <c r="AE14" i="22"/>
  <c r="AK14" i="22"/>
  <c r="AP13" i="22"/>
  <c r="AI13" i="22"/>
  <c r="AM13" i="22"/>
  <c r="AH13" i="22"/>
  <c r="AK13" i="22" s="1"/>
  <c r="AL13" i="22"/>
  <c r="AJ13" i="22" s="1"/>
  <c r="AE13" i="22"/>
  <c r="AP12" i="22"/>
  <c r="AI12" i="22"/>
  <c r="AM12" i="22"/>
  <c r="AH12" i="22"/>
  <c r="AK12" i="22" s="1"/>
  <c r="AL12" i="22"/>
  <c r="AJ12" i="22" s="1"/>
  <c r="AE12" i="22"/>
  <c r="AP11" i="22"/>
  <c r="AI11" i="22"/>
  <c r="AM11" i="22"/>
  <c r="AH11" i="22"/>
  <c r="AL11" i="22"/>
  <c r="AJ11" i="22" s="1"/>
  <c r="AE11" i="22"/>
  <c r="AK11" i="22"/>
  <c r="AP10" i="22"/>
  <c r="AI10" i="22"/>
  <c r="AM10" i="22"/>
  <c r="AH10" i="22"/>
  <c r="AL10" i="22"/>
  <c r="AJ10" i="22" s="1"/>
  <c r="AE10" i="22"/>
  <c r="AK10" i="22"/>
  <c r="AP9" i="22"/>
  <c r="AI9" i="22"/>
  <c r="AM9" i="22"/>
  <c r="AH9" i="22"/>
  <c r="AL9" i="22"/>
  <c r="AJ9" i="22" s="1"/>
  <c r="AE9" i="22"/>
  <c r="AK9" i="22"/>
  <c r="AP8" i="22"/>
  <c r="AI8" i="22"/>
  <c r="AM8" i="22"/>
  <c r="AH8" i="22"/>
  <c r="AK8" i="22" s="1"/>
  <c r="AL8" i="22"/>
  <c r="AJ8" i="22" s="1"/>
  <c r="AE8" i="22"/>
  <c r="AP7" i="22"/>
  <c r="AI7" i="22"/>
  <c r="AM7" i="22"/>
  <c r="AH7" i="22"/>
  <c r="AK7" i="22" s="1"/>
  <c r="AL7" i="22"/>
  <c r="AJ7" i="22" s="1"/>
  <c r="AE7" i="22"/>
  <c r="AP6" i="22"/>
  <c r="AI6" i="22"/>
  <c r="AM6" i="22"/>
  <c r="AH6" i="22"/>
  <c r="AK6" i="22" s="1"/>
  <c r="AL6" i="22"/>
  <c r="AE6" i="22"/>
  <c r="AJ20" i="22"/>
  <c r="AL31" i="22"/>
  <c r="AJ31" i="22" s="1"/>
  <c r="AL33" i="22"/>
  <c r="AJ33" i="22"/>
  <c r="AL37" i="22"/>
  <c r="AJ37" i="22" s="1"/>
  <c r="AK42" i="22"/>
  <c r="AK48" i="22"/>
  <c r="AK52" i="22"/>
  <c r="AK62" i="22"/>
  <c r="AK63" i="22"/>
  <c r="AK65" i="22"/>
  <c r="AK72" i="22"/>
  <c r="AK75" i="22"/>
  <c r="AK77" i="22"/>
  <c r="AK80" i="22"/>
  <c r="AK79" i="22"/>
  <c r="AK76" i="22"/>
  <c r="AK61" i="22"/>
  <c r="AK38" i="22"/>
  <c r="AK22" i="22"/>
  <c r="AK24" i="22"/>
  <c r="AK26" i="22"/>
  <c r="AK78" i="22"/>
  <c r="AJ19" i="22"/>
  <c r="AK30" i="22"/>
  <c r="AK32" i="22"/>
  <c r="AK33" i="22"/>
  <c r="AK34" i="22"/>
  <c r="AK53" i="22"/>
  <c r="AK20" i="22"/>
  <c r="AL19" i="22"/>
  <c r="AL53" i="22"/>
  <c r="AJ53" i="22"/>
  <c r="AJ6" i="22"/>
  <c r="AL15" i="22"/>
  <c r="AK15" i="22"/>
  <c r="AK54" i="22"/>
  <c r="AK60" i="22" l="1"/>
  <c r="AL23" i="22"/>
  <c r="AJ23" i="22" s="1"/>
  <c r="AL29" i="22"/>
  <c r="AJ29" i="22" s="1"/>
  <c r="AK66" i="22"/>
  <c r="AK25" i="22"/>
  <c r="AK21" i="22"/>
  <c r="AK39" i="22"/>
  <c r="AK46" i="22"/>
  <c r="AK59" i="22"/>
</calcChain>
</file>

<file path=xl/sharedStrings.xml><?xml version="1.0" encoding="utf-8"?>
<sst xmlns="http://schemas.openxmlformats.org/spreadsheetml/2006/main" count="1380" uniqueCount="474">
  <si>
    <t>ΜΟΝΤΕΛΟ</t>
  </si>
  <si>
    <t>ΕΜΠΟΡΙΚΟΣ ΚΩΔΙΚΟΣ</t>
  </si>
  <si>
    <t>AC</t>
  </si>
  <si>
    <t>RCD</t>
  </si>
  <si>
    <t>P/S</t>
  </si>
  <si>
    <t>T/S</t>
  </si>
  <si>
    <t>FFL</t>
  </si>
  <si>
    <t>4PW</t>
  </si>
  <si>
    <t>2PW</t>
  </si>
  <si>
    <t>CDL</t>
  </si>
  <si>
    <t>CLIMA</t>
  </si>
  <si>
    <t>ESP</t>
  </si>
  <si>
    <t>KES</t>
  </si>
  <si>
    <t>LPS</t>
  </si>
  <si>
    <t>S/R</t>
  </si>
  <si>
    <t>T/C</t>
  </si>
  <si>
    <t>6AB</t>
  </si>
  <si>
    <t>TCS</t>
  </si>
  <si>
    <t>ΕΠΕΞΗΓΗΣΗ ΕΞΟΠΛΙΣΜΟΥ</t>
  </si>
  <si>
    <t>ABS</t>
  </si>
  <si>
    <t>ΑΕΡΟΣΑΚΟΣ ΟΔΗΓΟΥ</t>
  </si>
  <si>
    <t xml:space="preserve">6 Α/Β  </t>
  </si>
  <si>
    <t xml:space="preserve">A/C </t>
  </si>
  <si>
    <t>AIR CONDITION</t>
  </si>
  <si>
    <t>ΕΜΠΡΟΣ ΦΩΤΑ ΟΜΙΧΛΗΣ</t>
  </si>
  <si>
    <t>ΗΛΕΚΤΡΙΚΑ ΠΑΡΑΘΥΡΑ</t>
  </si>
  <si>
    <t>ΗΛΕΚΤΡΟΝΙΚΟ ΣΥΣΤΗΜΑ ΕΛΕΓΧΟΥ ΔΥΝΑΜΙΚΗΣ ΣΥΜΠΕΡΙΦΟΡΑΣ</t>
  </si>
  <si>
    <t>TRIP COMPUTER ΥΠΟΛΟΓΙΣΤΗΣ ΤΑΞΙΔΙΟΥ</t>
  </si>
  <si>
    <t>ΣΥΣΤΗΜΑ ΕΛΕΓΧΟΥ ΠΡΟΣΦΥΣΗΣ</t>
  </si>
  <si>
    <t>ΖΑΝΤΕΣ ΑΛΟΥΜΙΝΙΟΥ</t>
  </si>
  <si>
    <t xml:space="preserve">T/S </t>
  </si>
  <si>
    <t>ΗΛΕΚΤΡΙΚΗ ΗΛΙΟΡΟΦΗ</t>
  </si>
  <si>
    <t>ΡΑΓΕΣ ΟΡΟΦΗΣ</t>
  </si>
  <si>
    <t xml:space="preserve">4 A/B </t>
  </si>
  <si>
    <t>A/B</t>
  </si>
  <si>
    <t>4P/W</t>
  </si>
  <si>
    <t>2P/W</t>
  </si>
  <si>
    <t>EMC</t>
  </si>
  <si>
    <t xml:space="preserve">ΕΞΟΠΛΙΣΜΟΣ </t>
  </si>
  <si>
    <t>TSC/S</t>
  </si>
  <si>
    <t>AHR</t>
  </si>
  <si>
    <t xml:space="preserve">ΑΙΣΘΗΤΗΡΑΣ ΒΡΟΧΗΣ </t>
  </si>
  <si>
    <t>ΕΝΕΡΓΑ ΠΡΟΣΚΕΦΑΛΑ</t>
  </si>
  <si>
    <t>PSHD</t>
  </si>
  <si>
    <t>ΑΕΡΟΣΑΚΟΙ ΟΔΗΓΟΥ - ΣΥΝΟΔΗΓΟΥ &amp; 2 ΠΛΕΥΡΙΚΟΙ &amp; 2 ΤΥΠΟΥ ΚΟΥΡΤΙΝΑΣ</t>
  </si>
  <si>
    <t>PCC-AC</t>
  </si>
  <si>
    <t>LPS+GT</t>
  </si>
  <si>
    <t>ST</t>
  </si>
  <si>
    <t>USB</t>
  </si>
  <si>
    <t>PR</t>
  </si>
  <si>
    <t>SLS</t>
  </si>
  <si>
    <t>AW</t>
  </si>
  <si>
    <t>RR</t>
  </si>
  <si>
    <t>CC</t>
  </si>
  <si>
    <t>AW 16"</t>
  </si>
  <si>
    <t>AW 17"</t>
  </si>
  <si>
    <t>Eπιβάρυνση μεταλλικού &amp; mica χρώματος ανά μοντέλο</t>
  </si>
  <si>
    <t>BT</t>
  </si>
  <si>
    <t>RCD-MP3</t>
  </si>
  <si>
    <t>ALC</t>
  </si>
  <si>
    <t>BFK</t>
  </si>
  <si>
    <t>ISG</t>
  </si>
  <si>
    <t>USB/IPOD</t>
  </si>
  <si>
    <t>LPS &amp; GT</t>
  </si>
  <si>
    <t>HAC</t>
  </si>
  <si>
    <t>MIR/F</t>
  </si>
  <si>
    <t>NAVI</t>
  </si>
  <si>
    <t>Οι ενδεικτικές τιμές λιανικών πωλήσεων δεν περιλαμβάνουν Παράβολο Ταξινόμησης και Τέλη Κυκλοφορίας έτους.</t>
  </si>
  <si>
    <t>ARM</t>
  </si>
  <si>
    <t>Eπιβάρυνση PDI (συμπεριλαμβάνεται Φ.Π.Α. 23%)</t>
  </si>
  <si>
    <t>LED</t>
  </si>
  <si>
    <t>R-CAM</t>
  </si>
  <si>
    <t>ΣΠΟΡ ΚΑΘΙΣΜΑΤΑ ΜΕ ΤΑΠΕΤΣΑΡΙΑ ΔΕΡΜΑΤΟΣ &amp; ΥΦΑΣΜΑΤΟΣ</t>
  </si>
  <si>
    <t>START</t>
  </si>
  <si>
    <t>Spare Tire (ST) στις εκδόσεις μοντέλων που δεν είναι standard</t>
  </si>
  <si>
    <t>New Picanto € 105</t>
  </si>
  <si>
    <t>New Rio € 125</t>
  </si>
  <si>
    <t>Cee'd € 125</t>
  </si>
  <si>
    <t>Sportage € 150</t>
  </si>
  <si>
    <t>Κόστος επιπλέον εξοπλισμού new Cee'd MY2013</t>
  </si>
  <si>
    <t>FLEX</t>
  </si>
  <si>
    <t>New Cee'd 2013 500€ (Απλό χρώμα χωρίς χρέωση το Λευκό WD).</t>
  </si>
  <si>
    <t>HILL ASSIST CONTROL (ΥΠΟΒΟΗΘΗΣΗ ΕΚΚΙΝΗΣΗΣ ΣΕ ΚΕΚΛΙΜΕΝΟ ΟΔΟΣΤΡΩΜΑ)</t>
  </si>
  <si>
    <t>ΑΕΡΟΣΑΚΟΣ ΟΔΗΓΟΥ / ΣΥΝΟΔΗΓΟΥ &amp; 2 ΠΛEYΡΙΚΟΙ</t>
  </si>
  <si>
    <t>ΔΕΡΜΑΤΙΝΟ ΤΙΜΟΝΙ</t>
  </si>
  <si>
    <t xml:space="preserve">7 Α/Β  </t>
  </si>
  <si>
    <t>ΔΕΡΜΑΤΙΝΟ ΤΙΜΟΝΙ + ΜΟΧΛΟ ΤΑΧΥΤΗΤΩΝ</t>
  </si>
  <si>
    <t>AUTO LIGHT CONTROL (AYTOMATO ANAMMA ΠΡΟΒΟΛΕΩΝ)</t>
  </si>
  <si>
    <t>PM/H</t>
  </si>
  <si>
    <t>PM/H/FL</t>
  </si>
  <si>
    <t>ΚΕΤΡΙΚΟ ΥΠΟΒΡΑΧΙΟΝΙΟ ΕΜΠΡΟΣ</t>
  </si>
  <si>
    <t>ΑΙΣΘΗΤΗΡΕΣ ΠΑΡΚΑΡΙΣΜΑΤΟΣ</t>
  </si>
  <si>
    <t>BCH/M</t>
  </si>
  <si>
    <t>ΚΑΘΡΕΠΤΕΣ &amp; ΧΕΙΡΟΛΑΒΕΣ ΣΤΟ ΧΡΩΜΑ ΤΟΥ ΑΜΑΞΩΜΑΤΟΣ</t>
  </si>
  <si>
    <t>PSD</t>
  </si>
  <si>
    <t>ΗΛΕΚΤΡΙΚΑ ΡΥΘΜΙΖΟΜΕΝΟ ΚΑΘΙΣΜΑ ΟΔΗΓΟΥ</t>
  </si>
  <si>
    <t xml:space="preserve">B/A </t>
  </si>
  <si>
    <t>ΣΥΝΑΓΕΡΜΟΣ</t>
  </si>
  <si>
    <t>ΗΛΕΚΤΡΙΚΑ ΡΥΘΜΙΖΟΜΕΝΟ &amp; ΘΕΡΜΑΙΝΟΜΕΝΟ ΚΑΘΙΣΜΑ ΟΔΗΓΟΥ-ΣΥΝΟΔΗΓΟΥ</t>
  </si>
  <si>
    <t>PΜ</t>
  </si>
  <si>
    <t>ΗΛΕΚΤΡΙΚΟΙ  ΚΑΘΡΕΠΤΕΣ</t>
  </si>
  <si>
    <t>BL</t>
  </si>
  <si>
    <t xml:space="preserve">ΣΤΑΤΙΚΑ ΦΩΤΑ ΣΤΡΟΦΗΣ </t>
  </si>
  <si>
    <t>R/SENS</t>
  </si>
  <si>
    <t>CRUISE CONTROL (ΡΥΘΜΙΣΤΗΣ ΤΑΧΥΤΗΤΑΣ)</t>
  </si>
  <si>
    <t>ΡΑΔΙΟ CD</t>
  </si>
  <si>
    <t>ΚΕΝΤΡΙΚΟ ΚΛΕΙΔΩΜΑ ΜΕ ΤΗΛΕΧΕΙΡΙΣΜΟ</t>
  </si>
  <si>
    <t>DRL</t>
  </si>
  <si>
    <t>ΦΩΤΑ ΗΜΕΡΑΣ (ΑΠΛΟΙ ΛΑΜΠΤΗΡΕΣ)</t>
  </si>
  <si>
    <t>SDH</t>
  </si>
  <si>
    <t>ΡΥΘΜΙΖΟΜΕΝΟ ΚΑΘΙΣΜΑ ΟΔΗΓΟΥ ΚΑΘ'ΥΨΟΣ</t>
  </si>
  <si>
    <t>ΡΥΘΜΙΖΟΜΕΝΟ ΤΙΜΟΝΙ ΚΑΘ'ΥΨΟΣ</t>
  </si>
  <si>
    <t>FLEX STEERΙNG (ΕΠΙΛΟΓΗ ΕΠΙΠΕΔΟΥ ΥΠΟΒΟΗΘΗΣΗΣ ΤΙΜΟΝΙΟΥ)</t>
  </si>
  <si>
    <t>TMK</t>
  </si>
  <si>
    <t>ΚΙΤ ΠΡΟΣΩΡΙΝΗΣ ΕΠΙΣΚΕΥΗΣ ΕΛΑΣΤΙΚΟΥ</t>
  </si>
  <si>
    <t>ΡΥΘΜΙΣΗ ΤΙΜΟΝΙΟΥ ΣΕ 4 ΚΑΤΕΥΘΥΝΣΕΣ</t>
  </si>
  <si>
    <t>IDLE STOP &amp; GO (ΣΥΣΤΗΜΑ ΑΥΤΟΜΑΤΗΣ ΕΠΑΝΕΚΙΝΗΣΗΣ ΟΧΗΜΑΤΟΣ)</t>
  </si>
  <si>
    <t>ΘΥΡΑ ΣΥΝΔΕΣΗΣ ΓΙΑ ΕΞΩΤΕΡΙΚΑ ΑΠΟΘΗΚΕΥΤΙΚΑ ΜΕΣΑ ΗΧΟΥ ( πχ MEMORY STICK)</t>
  </si>
  <si>
    <t xml:space="preserve">BLUETOOTH (ΑΣΥΡΜΑΤΗ ΣΥΝΔΕΣΗ ΚΙΝΗΤΟΥ ΤΗΛΕΦΩΝΟΥ ΜΕ ΗΧΕΙΑ &amp; ΜΙΚΡΟΦΩΝΟ) </t>
  </si>
  <si>
    <t>ΧΕΙΡΙΣΤΗΡΙΑ ΗΧΟΣΥΣΤΗΜΑΤΟΣ ΣΤΟ ΤΙΜΟΝΙ</t>
  </si>
  <si>
    <t>RC</t>
  </si>
  <si>
    <t>ΑΕΡΟΣΑΚΟΙ ΟΔΗΓΟΥ - ΣΥΝ/ΓΟΥ, 2 ΠΛΕΥΡΙΚΟΙ, 2 ΚΟΥΡΤΙΝΑΣ &amp; ΓΟΝΑΤΩΝ ΟΔΗΓΟΥ</t>
  </si>
  <si>
    <t xml:space="preserve">PW </t>
  </si>
  <si>
    <t>ΥΠΟΒΟΗΘΗΣΗ ΤΙΜΟΝΙΟΥ</t>
  </si>
  <si>
    <t>ΗΛΕΚΤΡΟΧΡΩΜΙΚΟΣ ΚΑΘΡΕΠΤΗΣ</t>
  </si>
  <si>
    <t>PM/Η</t>
  </si>
  <si>
    <t>PM/Η/FL</t>
  </si>
  <si>
    <t>ΑΝΑΔΙΠΛΟΥΜΕΝΟ ΚΛΕΙΔΙ ΜΕ ΤΗΛΕXΕΙΡΙΣΜΟ</t>
  </si>
  <si>
    <t>USB &amp; RC</t>
  </si>
  <si>
    <t>FLEΧ</t>
  </si>
  <si>
    <t>ΚΕΝΤΡΙΚΟ ΚΛΕΙΔΩΜΑ (ΧΩΡΙΣ ΤΗΛΕΧΕΙΡΙΣΜΟ)</t>
  </si>
  <si>
    <t xml:space="preserve">KAMEΡΑ ΟΠΙΣΘΟΠΟΡΙΑΣ ΣΤΟΝ ΚΑΘΡΕΠΤΗ Ή ΣTHN KENTΡIKH OΘΟΝΗ ΑΝΑΛΟΓΩΣ ΤΗΣ ΕΚΔΟΣΗΣ </t>
  </si>
  <si>
    <t xml:space="preserve">Μοντέλα που δεν θα εισαχθούν εκ νέου στην ελληνική αγορά </t>
  </si>
  <si>
    <t xml:space="preserve">Νέες εκδόσεις στην ελληνική αγορά </t>
  </si>
  <si>
    <t>CP</t>
  </si>
  <si>
    <t>AW 15"</t>
  </si>
  <si>
    <t>LΤ</t>
  </si>
  <si>
    <t xml:space="preserve">ΔΕΡΜΑΤΙΝΗ ΕΠΕΝΔΥΣΗ ΚΑΘΙΣΜΑΤΩΝ </t>
  </si>
  <si>
    <t>LT</t>
  </si>
  <si>
    <t>UVO</t>
  </si>
  <si>
    <t>ΑΠΟΣΠΩΜΕΝΟ R/CD-MP3 KAI ΘΥΡΑ USB ΜΑΡΚΑΣ SONY ΑΠΟΚΛΕΙΣΤΙΚΑ ΣΤΟ PICANTO BASIC</t>
  </si>
  <si>
    <t>TPMS</t>
  </si>
  <si>
    <t>RRDISC</t>
  </si>
  <si>
    <t>RR DISC</t>
  </si>
  <si>
    <t>ΠΙΣΩ ΔΙΣΚΟΦΡΕΝΑ</t>
  </si>
  <si>
    <t>Κόστος επιπλέον εξοπλισμού new Cee'd MY2014</t>
  </si>
  <si>
    <t>PG</t>
  </si>
  <si>
    <t>ΣΚΟΥΡΑ ΚΡΥΣΤΑΛΛΑ ΑΠΌ ΤΗΝ 2η ΚΟΛΩΝΑ ΚΑΙ ΠΙΣΩ</t>
  </si>
  <si>
    <t>SP2</t>
  </si>
  <si>
    <t>RLED</t>
  </si>
  <si>
    <t xml:space="preserve">ΠΙΣΩ ΦΩΤΑ LED  &amp;  3o STOP LED </t>
  </si>
  <si>
    <t xml:space="preserve"> (ΓΙΑ ΤΟ PICANTO) ΣΠΟΡ ΕΜΠΡΟΣ &amp; ΠΙΣΩ ΠΡΟΦΥΛΑΚΤΗΡΑΣ, ΔΙΠΛΗ ΑΠΟΛΗΞΗ ΕΞΑΤΜΙΣΗΣ, ΚΟΚΚΙΝO ΠΕΡΙΓΡΑΜΜΑ ΜΑΣΚΑΣ, ΜΑΥΡΟ SPORT ΕΣΩΤΕΡΙΚΟ, ΦΥΜΕ ΚΡΥΣΤΑΛΛΑ, ΠΛΕΥΡΙΚΑ ΜΑΡΣΠΙΕ, ΧΡΩΜΙΩΜΕΝΕΣ ΧΕΙΡΟΛΑΒΕΣ, BAMMENOI ΚΑΘΡΕΠΤΕΣ</t>
  </si>
  <si>
    <t>ΦΩΤΑ ΗΜΕΡΑΣ LED και ΕΜΠΡΟΣ ΦΩΤΑ PROJECTION (ΠΡΟΒΟΛΙΚΟΥ ΤΥΠΟΥ)</t>
  </si>
  <si>
    <t xml:space="preserve">ΦΩΤΑ ΗΜΕΡΑΣ LED </t>
  </si>
  <si>
    <t>LEL</t>
  </si>
  <si>
    <t>LD</t>
  </si>
  <si>
    <t>ΔΕΡΜΑΤΙΝΕΣ ΕΠΕΝΔΥΣΕΙΣ ΘΥΡΩΝ</t>
  </si>
  <si>
    <t>SIL</t>
  </si>
  <si>
    <t>ΦΩΤΙΣΜΟΣ ΧΑΡΤΗ ΚΑΙ ΣΤΑ ΑΛΕΞΗΛΙΑ</t>
  </si>
  <si>
    <t>LCN</t>
  </si>
  <si>
    <t>ΣΥΣΤΗΜΑ ΠΛΟΗΓΗΣΗΣ ΜΕ ΚΑΜΕΡΑ ΟΠΙΣΘΟΠΟΡΕΙΑΣ (ΧΩΡΙΣ CD)</t>
  </si>
  <si>
    <t xml:space="preserve">AΥΤΟΜΑΤΟΣ ΚΛΙΜΑΤΙΣΜΟΣ. </t>
  </si>
  <si>
    <t>TION</t>
  </si>
  <si>
    <t>ΣΥΣΤΗΜΑ ΠΛOΗΓΗΣΗΣ GPS ΜΕ ΚΑΜΕΡΑ ΟΠΙΣΘΟΠΟΡΕΙΑΣ</t>
  </si>
  <si>
    <t>PRI</t>
  </si>
  <si>
    <t>ΕΓΧΡΩΜΗ ΟΘΟΝΗ TFT ΜΕ ΠΛΗΚΤΡΑ ΑΦΗΣ (TOUCH SCREEN) KAI PARKING SENSORS</t>
  </si>
  <si>
    <t>HLT</t>
  </si>
  <si>
    <t>ΣΑΛΟΝΙ ΜΕ ΥΦΑΣΜΑ ΚΑΙ ΔΕΡΜΑ</t>
  </si>
  <si>
    <t>ΠΛΗΚΤΡΟ "START BUTTON", ΚΕΝΤΡΙΚΟ ΚΛΕΙΔΩΜΑ ΜΕ ΑΙΣΘΗΤΗΡΑ ΠΡΟΣΕΓΓΙΣΗΣ (SMART KEY)</t>
  </si>
  <si>
    <t>SUB</t>
  </si>
  <si>
    <t>ΗΧΟΣΥΣΤΗΜΑ INFINITY ΜΕ SUBWOOFER, 5-ΚΑΝΑΛΟ ΕΝΙΣΧΥΤΗ ΚΑΙ ΗΧΕΙΑ INFINITY</t>
  </si>
  <si>
    <t>PROCEED 1.4 LX  DIESEL UPTOWN</t>
  </si>
  <si>
    <t xml:space="preserve">CEED 1.4 LX  DIESEL UPTOWN </t>
  </si>
  <si>
    <t>CEED 1.4 LX  DIESEL PREMIUM</t>
  </si>
  <si>
    <t>CRP</t>
  </si>
  <si>
    <t>RCD-MP3 OSIO</t>
  </si>
  <si>
    <t>ΗΛΕΚΤΡΙΚΟΙ &amp; ΘΕΡΜΑΙΝΟΜΕΝΟΙ  ΚΑΘΡΕΠΤΕΣ</t>
  </si>
  <si>
    <t>ΧΡΩΜΙΟΜΕΝΕΣ ΧΕΙΡΟΛΑΒΕΣ  ( ΕΙΔΙΚΑ ΣΤΟ SPORTAGE KAI ΧΡΩΜΙΩΜΕΝΑ ΠΛΑΙΣΙΑ ΠΑΡΑΘΥΡΩΝ)</t>
  </si>
  <si>
    <r>
      <rPr>
        <b/>
        <sz val="14"/>
        <rFont val="Calibri"/>
        <family val="2"/>
        <charset val="161"/>
      </rPr>
      <t>Comfort</t>
    </r>
    <r>
      <rPr>
        <sz val="14"/>
        <rFont val="Calibri"/>
        <family val="2"/>
        <charset val="161"/>
      </rPr>
      <t xml:space="preserve"> </t>
    </r>
    <r>
      <rPr>
        <b/>
        <sz val="14"/>
        <rFont val="Calibri"/>
        <family val="2"/>
        <charset val="161"/>
      </rPr>
      <t>Pack</t>
    </r>
    <r>
      <rPr>
        <sz val="14"/>
        <rFont val="Calibri"/>
        <family val="2"/>
        <charset val="161"/>
      </rPr>
      <t xml:space="preserve"> (Picanto): Kάθισμα οδηγού ρυθμιζόμενο σε ύψος (εκτός από EASY), πίσω υαλοκαθαριστήρα, θήκη στην πλάτη των εμπρός καθισμάτων, σκούρα κρύσταλλα, χώρο αποθήκευσης κάτω από τη θέση του οδηγού, στροφόμετρο, τροχοί 14".  </t>
    </r>
  </si>
  <si>
    <r>
      <rPr>
        <b/>
        <sz val="14"/>
        <rFont val="Calibri"/>
        <family val="2"/>
        <charset val="161"/>
      </rPr>
      <t>Comfort Pack (Ceed):</t>
    </r>
    <r>
      <rPr>
        <sz val="14"/>
        <rFont val="Calibri"/>
        <family val="2"/>
        <charset val="161"/>
      </rPr>
      <t xml:space="preserve"> Αναδιπλούμενο κλειδί με τηλεχειρισμό κεντρικού κλειδώματος, συναγερμός και πλήκτρο ανοίγματος του χώρου αποσκευών, Ηλεκτρικά παράθυρα εμπρός με αυτόματο άνοιγμα/κλείσιμο, Κεντρική πλαφονιέρα με φως ανάγνωσης χάρτη και θήκη για γυαλιά, Εξωτερικοί καθρέπτες στο χρώμα του αμαξώματος, θερμαινόμενοι, με ευρυγώνιο καθρέπτη οδηγού, Φωτισμός κονσόλας</t>
    </r>
  </si>
  <si>
    <r>
      <t xml:space="preserve">RCD-MP3 </t>
    </r>
    <r>
      <rPr>
        <b/>
        <sz val="14"/>
        <color indexed="12"/>
        <rFont val="Calibri"/>
        <family val="2"/>
        <charset val="161"/>
      </rPr>
      <t>SONY</t>
    </r>
  </si>
  <si>
    <r>
      <rPr>
        <b/>
        <sz val="16"/>
        <color indexed="12"/>
        <rFont val="Calibri"/>
        <family val="2"/>
        <charset val="161"/>
      </rPr>
      <t>Start Button</t>
    </r>
    <r>
      <rPr>
        <sz val="16"/>
        <color indexed="12"/>
        <rFont val="Calibri"/>
        <family val="2"/>
        <charset val="161"/>
      </rPr>
      <t xml:space="preserve"> </t>
    </r>
  </si>
  <si>
    <r>
      <t xml:space="preserve">(συνοδεύεται από smart Key με αισθητήρα εγγύτητας), </t>
    </r>
    <r>
      <rPr>
        <b/>
        <sz val="16"/>
        <color indexed="12"/>
        <rFont val="Calibri"/>
        <family val="2"/>
        <charset val="161"/>
      </rPr>
      <t>550 €</t>
    </r>
  </si>
  <si>
    <r>
      <rPr>
        <b/>
        <sz val="16"/>
        <color indexed="12"/>
        <rFont val="Calibri"/>
        <family val="2"/>
        <charset val="161"/>
      </rPr>
      <t>Full map navigation, οθόνη 7”</t>
    </r>
    <r>
      <rPr>
        <sz val="16"/>
        <color indexed="12"/>
        <rFont val="Calibri"/>
        <family val="2"/>
        <charset val="161"/>
      </rPr>
      <t xml:space="preserve">  </t>
    </r>
  </si>
  <si>
    <r>
      <t xml:space="preserve">(συνοδεύεται με Bluetooth και κάμερα οπισθοπορείας στην κεντρική οθόνη), </t>
    </r>
    <r>
      <rPr>
        <b/>
        <sz val="16"/>
        <color indexed="12"/>
        <rFont val="Calibri"/>
        <family val="2"/>
        <charset val="161"/>
      </rPr>
      <t>1200 €</t>
    </r>
  </si>
  <si>
    <r>
      <rPr>
        <b/>
        <sz val="16"/>
        <color indexed="12"/>
        <rFont val="Calibri"/>
        <family val="2"/>
        <charset val="161"/>
      </rPr>
      <t>Σύστημα AFLS (</t>
    </r>
    <r>
      <rPr>
        <sz val="16"/>
        <color indexed="12"/>
        <rFont val="Calibri"/>
        <family val="2"/>
        <charset val="161"/>
      </rPr>
      <t xml:space="preserve">Adaptive Front Lighting System) </t>
    </r>
  </si>
  <si>
    <r>
      <t xml:space="preserve">συνοδεύεται με φώτα Xenon και σύστημα καθαρισμού προβολέων, </t>
    </r>
    <r>
      <rPr>
        <b/>
        <sz val="16"/>
        <color indexed="12"/>
        <rFont val="Calibri"/>
        <family val="2"/>
        <charset val="161"/>
      </rPr>
      <t>1.200 €     </t>
    </r>
  </si>
  <si>
    <r>
      <t xml:space="preserve">New Picanto </t>
    </r>
    <r>
      <rPr>
        <b/>
        <sz val="14"/>
        <color indexed="12"/>
        <rFont val="Calibri"/>
        <family val="2"/>
        <charset val="161"/>
      </rPr>
      <t xml:space="preserve">€ 260 </t>
    </r>
    <r>
      <rPr>
        <sz val="14"/>
        <color indexed="12"/>
        <rFont val="Calibri"/>
        <family val="2"/>
        <charset val="161"/>
      </rPr>
      <t xml:space="preserve">(Απλά χρώματα χωρίς χρέωση Λευκό UD / Γαλάζιο ΑΒΒ).  </t>
    </r>
  </si>
  <si>
    <r>
      <t xml:space="preserve">New Rio  </t>
    </r>
    <r>
      <rPr>
        <b/>
        <sz val="14"/>
        <color indexed="12"/>
        <rFont val="Calibri"/>
        <family val="2"/>
        <charset val="161"/>
      </rPr>
      <t xml:space="preserve">€ 360 </t>
    </r>
    <r>
      <rPr>
        <sz val="14"/>
        <color indexed="12"/>
        <rFont val="Calibri"/>
        <family val="2"/>
        <charset val="161"/>
      </rPr>
      <t xml:space="preserve">(Απλό χρώμα χωρίς χρέωση Λευκό UD).  </t>
    </r>
  </si>
  <si>
    <r>
      <t xml:space="preserve">Sportage  </t>
    </r>
    <r>
      <rPr>
        <b/>
        <sz val="14"/>
        <color indexed="18"/>
        <rFont val="Calibri"/>
        <family val="2"/>
        <charset val="161"/>
      </rPr>
      <t xml:space="preserve">€ 500 </t>
    </r>
    <r>
      <rPr>
        <sz val="14"/>
        <color indexed="18"/>
        <rFont val="Calibri"/>
        <family val="2"/>
        <charset val="161"/>
      </rPr>
      <t>(Απλό χρώμα χωρίς χρέωση το Λευκό WD)</t>
    </r>
  </si>
  <si>
    <r>
      <t xml:space="preserve">συνοδεύεται από smart Key με αισθητήρα εγγύτητας), </t>
    </r>
    <r>
      <rPr>
        <b/>
        <sz val="16"/>
        <color indexed="12"/>
        <rFont val="Calibri"/>
        <family val="2"/>
        <charset val="161"/>
      </rPr>
      <t>550 €</t>
    </r>
  </si>
  <si>
    <r>
      <t xml:space="preserve">συνοδεύεται με Bluetooth και κάμερα οπισθοπορείας στην κεντρική οθόνη), </t>
    </r>
    <r>
      <rPr>
        <b/>
        <sz val="16"/>
        <color indexed="12"/>
        <rFont val="Calibri"/>
        <family val="2"/>
        <charset val="161"/>
      </rPr>
      <t>1200 €</t>
    </r>
  </si>
  <si>
    <t>ΡΕΖΕΡΒΑ</t>
  </si>
  <si>
    <t xml:space="preserve">CEED F/L </t>
  </si>
  <si>
    <t>CEED 1.0T 120hp GT-line</t>
  </si>
  <si>
    <t>CEED 1.0T 120hp UPTOWN</t>
  </si>
  <si>
    <t>PRO-CEED F/L</t>
  </si>
  <si>
    <t>PROCEED 1.0T 100hp</t>
  </si>
  <si>
    <t>PROCEED 1.0T 120hp GT-line</t>
  </si>
  <si>
    <t>PROCEED 1.4 LX  DIESEL INSTYLE</t>
  </si>
  <si>
    <t>PROCEED 1.6 DIESEL GT-line</t>
  </si>
  <si>
    <t xml:space="preserve">CEED 1.4 LX  DIESEL INSTYLE </t>
  </si>
  <si>
    <t>CEED 1.6 DIESEL GT-line</t>
  </si>
  <si>
    <t>TEM</t>
  </si>
  <si>
    <t>GTL</t>
  </si>
  <si>
    <t>GT μαρσπιέ&amp; προφυλακτήρες, Δυο εξατμίσεις, Πίσω φώτα LED, Σαλόνι GT, Πεντάλ Αλουμινίου</t>
  </si>
  <si>
    <t>51993    </t>
  </si>
  <si>
    <r>
      <t xml:space="preserve">SPORTAGE 1.7 EX DIESEL </t>
    </r>
    <r>
      <rPr>
        <sz val="20"/>
        <color indexed="60"/>
        <rFont val="Calibri"/>
        <family val="2"/>
        <charset val="161"/>
      </rPr>
      <t>SPECIAL EDITION</t>
    </r>
  </si>
  <si>
    <t>AW14"</t>
  </si>
  <si>
    <t>RCD / RC</t>
  </si>
  <si>
    <t>NEW SPORTAGE- Για αναλυτικό εξοπλισμό των υπόλοιπων εκδόσεων, δείτε το σχετικό αρχείο</t>
  </si>
  <si>
    <t xml:space="preserve">CEED 1.6 LX  DIESEL   </t>
  </si>
  <si>
    <t xml:space="preserve">Picanto </t>
  </si>
  <si>
    <t xml:space="preserve">Rio  </t>
  </si>
  <si>
    <t xml:space="preserve">Sportage QL  </t>
  </si>
  <si>
    <t>WD</t>
  </si>
  <si>
    <t>UD</t>
  </si>
  <si>
    <t>ABB, UD</t>
  </si>
  <si>
    <t>Μεταλικά / MICA Χρώματα ανά μοντέλο χωρίς χρέωση</t>
  </si>
  <si>
    <t>ΌΛΑ ΤΑ ΧΡΩΜΑΤΑ</t>
  </si>
  <si>
    <t>Cee'd / Procee'd</t>
  </si>
  <si>
    <t>Sportage SL</t>
  </si>
  <si>
    <t>PDI &amp; ΕΞΟΔΑ ΜΕΤΑΦΟΡΑΣ</t>
  </si>
  <si>
    <t>Προτεινόμενη Λιανική Τιμή με ΝΕΟ ΕΤΤ</t>
  </si>
  <si>
    <t>0-90 </t>
  </si>
  <si>
    <t>91-100 </t>
  </si>
  <si>
    <t>101-120 </t>
  </si>
  <si>
    <t>121-140 </t>
  </si>
  <si>
    <t>141-160 </t>
  </si>
  <si>
    <t>161-180 </t>
  </si>
  <si>
    <t>181-200 </t>
  </si>
  <si>
    <t>PDI 100€ (προ ΦΠΑ),  έξοδα μεταφοράς συμφωνα με τιμοκατάλογο ανα περιοχή</t>
  </si>
  <si>
    <t>WD,FRD</t>
  </si>
  <si>
    <t>Steel14</t>
  </si>
  <si>
    <r>
      <t xml:space="preserve">AW </t>
    </r>
    <r>
      <rPr>
        <b/>
        <sz val="16"/>
        <rFont val="Calibri"/>
        <family val="2"/>
        <charset val="161"/>
      </rPr>
      <t>15"</t>
    </r>
  </si>
  <si>
    <r>
      <t xml:space="preserve">AW </t>
    </r>
    <r>
      <rPr>
        <b/>
        <sz val="16"/>
        <rFont val="Calibri"/>
        <family val="2"/>
        <charset val="161"/>
      </rPr>
      <t>16"</t>
    </r>
  </si>
  <si>
    <t>CO2</t>
  </si>
  <si>
    <t>Προτεινόμενη Λιανική Τιμή με Έκπτωση</t>
  </si>
  <si>
    <t>Χρέωση Μεταλλικού χρώματος</t>
  </si>
  <si>
    <t>ΑΠΛΤΠΦ Μεταλλικό Χρώμα</t>
  </si>
  <si>
    <t>ΑΠΛΤΠΦ Απλό Χρώμα</t>
  </si>
  <si>
    <t>Πρ. Λιαν.Τιμή με έκπτωση Προ φόρων</t>
  </si>
  <si>
    <t>RIO 1.1 DIESEL INMOTION</t>
  </si>
  <si>
    <t>RIO 1.1 Diesel UPGRADE</t>
  </si>
  <si>
    <t>RIO 1.1 DIESEL PREMIUM</t>
  </si>
  <si>
    <t>RIO 1.2 INMOTION</t>
  </si>
  <si>
    <t>RIO 1.2 UPGRADE</t>
  </si>
  <si>
    <t>RIO 1.2 PREMIUM</t>
  </si>
  <si>
    <t>RIO 1.4 Diesel UPGRADE</t>
  </si>
  <si>
    <t>RIO 1.4 DIESEL PREMIUM</t>
  </si>
  <si>
    <t>RIO 1.4 DIESEL PREMIUM NAVI</t>
  </si>
  <si>
    <t xml:space="preserve">PICANTO 1.0 LX BASIC </t>
  </si>
  <si>
    <t xml:space="preserve">PICANTO 1.0 EX CITY LPG </t>
  </si>
  <si>
    <t xml:space="preserve">PICANTO 1.2 LX BASIC </t>
  </si>
  <si>
    <t>PICANTO 1.0 UPGRADE</t>
  </si>
  <si>
    <t>PICANTO 1.0 PREMIUM</t>
  </si>
  <si>
    <t>PICANTO 1.0 LPG PREMIUM</t>
  </si>
  <si>
    <t>PICANTO 1.2 UPGRADE</t>
  </si>
  <si>
    <t>PICANTO 1.2  PREMIUM</t>
  </si>
  <si>
    <t>PICANTO 1.2 AUTO UPGRADE</t>
  </si>
  <si>
    <t>PICANTO 1.2 AUTO PREMIUM</t>
  </si>
  <si>
    <t xml:space="preserve"> PICANTO (TA) 5 DOORS</t>
  </si>
  <si>
    <t>RIO (UB) Platinum</t>
  </si>
  <si>
    <t>ΚΠ</t>
  </si>
  <si>
    <t>ETT Μεταλλικό Χρώμα</t>
  </si>
  <si>
    <t>ETT Απλό Χρώμα</t>
  </si>
  <si>
    <t>* Στις ΑΠΛΤΠΦΔ συμπεριλαμβάνονται μεταφορικά έως 150€ (προ ΦΠΑ) και έξοδα προετοιμασιας 100€(προ ΦΠΑ)</t>
  </si>
  <si>
    <t>Έκπτωση Λιανικής</t>
  </si>
  <si>
    <t>PROCEED 1.6 Turbo 204 hp GT</t>
  </si>
  <si>
    <t>CEED 1.4 100hp βενζ. INSTYLE</t>
  </si>
  <si>
    <t>CEED 1.4 100hp βενζ. UPTOWN</t>
  </si>
  <si>
    <t>CEED 1.4 100hp βενζ. PREMIUM</t>
  </si>
  <si>
    <t xml:space="preserve">CEED 1.6 LX  DIESEL UPTOWN </t>
  </si>
  <si>
    <t>CEED 1.6 DIESEL DCT (Auto) GT-line</t>
  </si>
  <si>
    <t xml:space="preserve">CEED 1.6 LX DIESEL DCT (Auto) UPTOWN </t>
  </si>
  <si>
    <t>AW 18"</t>
  </si>
  <si>
    <t>ΗΛΕΚΤΡΙΚΟΙ - ΘΕΡΜ/ΝΟΙ &amp; ΗΛΕΚΤΡΙΚΑ ΑΝΑΔΙΠΛΟΥΜΕΝΟΙ ΚΑΘΡΕΠΤΕΣ  ME LED ΦΛΑΣ</t>
  </si>
  <si>
    <t>LD &amp; LT</t>
  </si>
  <si>
    <t>ΤΕΛΗ ΚΥΚΛΟΦΟΡΙΑΣ 2017</t>
  </si>
  <si>
    <t>Πρ. Λιαν.Τιμή Προ φόρων</t>
  </si>
  <si>
    <t>ΑΥΤΟΜΑΤΟΣ ΔΙΖΩΝΙΚΟΣ ΚΛΙΜΑΤΙΣΜΟΣ  ME ΣΥΣΤΗΜΑ ΑΝΤΙΘΑΜΠΩΜΑΤΟΣ ΤΖΑΜΙΩΝ</t>
  </si>
  <si>
    <t>119-124</t>
  </si>
  <si>
    <t>SPORTAGE 1.6 LX INSTYLE</t>
  </si>
  <si>
    <t>SPORTAGE 1.6 LX UPGRADE</t>
  </si>
  <si>
    <t>SPORTAGE 1.6 EX</t>
  </si>
  <si>
    <t>SPORTAGE 1.6Turbo EX</t>
  </si>
  <si>
    <t>SPORTAGE 1.6Turbo GT LINE</t>
  </si>
  <si>
    <t>SPORTAGE 1.6Turbo 4x4 EX</t>
  </si>
  <si>
    <t>SPORTAGE 1.6Turbo 4X4 GT LINE</t>
  </si>
  <si>
    <t>SPORTAGE 1.6Turbo 4x4 DCT EX</t>
  </si>
  <si>
    <t>SPORTAGE 1.6Turbo 4X4 DCT GT LINE</t>
  </si>
  <si>
    <t xml:space="preserve">SPORTAGE 1.7D LX INSTYLE </t>
  </si>
  <si>
    <t>SPORTAGE 1.7D LX UPGRADE</t>
  </si>
  <si>
    <t xml:space="preserve">SPORTAGE 1.7D EX </t>
  </si>
  <si>
    <t>SPORTAGE 1.7D GT LINE</t>
  </si>
  <si>
    <t>SPORTAGE 1.7D 141HP DCT  LX UPGRADE</t>
  </si>
  <si>
    <t xml:space="preserve">SPORTAGE 1.7D 141HP DCT  EX </t>
  </si>
  <si>
    <t>SPORTAGE 1.7D  141HP DCT GT LINE</t>
  </si>
  <si>
    <t>SPORTAGE 2.0D 136hp 4x4 LX UPGRADE</t>
  </si>
  <si>
    <t xml:space="preserve">SPORTAGE 2.0D 185hp 4x4 EX </t>
  </si>
  <si>
    <t>SPORTAGE 2.0D 185hp 4x4 AUTO EX</t>
  </si>
  <si>
    <t>SPORTAGE 2.0D 136hp 4x4 AUTO LX UPGRADE</t>
  </si>
  <si>
    <t>SPORTAGE 2.0D 185hp 4x4 AUTO GT LINE</t>
  </si>
  <si>
    <t>SPORTAGE 2.0D 185hp 4x4 GT LINE</t>
  </si>
  <si>
    <t>SOUL</t>
  </si>
  <si>
    <t>SOUL 1.6 132hp PREMIUM</t>
  </si>
  <si>
    <t>SOUL 1.6 diesel 136hp PREMIUM</t>
  </si>
  <si>
    <t>SOUL 1.6 diesel 136hp 7-DCT PREMIUM</t>
  </si>
  <si>
    <t>400-500</t>
  </si>
  <si>
    <t xml:space="preserve">                                                                  Ισχύει από:  11/04/2017</t>
  </si>
  <si>
    <t>SPORTAGE SL MY16</t>
  </si>
  <si>
    <t>1.0T 120hp EX Uptown</t>
  </si>
  <si>
    <t>1.0T 120hp EX Premium</t>
  </si>
  <si>
    <t>1.0 LX Inmotion</t>
  </si>
  <si>
    <t>1.0 EX Instyle</t>
  </si>
  <si>
    <t>1.0 EX Premium (Καφέ)</t>
  </si>
  <si>
    <t>1.0 EX Premium (Μαύρο)</t>
  </si>
  <si>
    <t>1.0 Auto EX Instyle</t>
  </si>
  <si>
    <t>1.2 EX Instyle</t>
  </si>
  <si>
    <t>1.2 EX Premium (Καφέ)</t>
  </si>
  <si>
    <t>1.2 EX Premium (Μαύρο)</t>
  </si>
  <si>
    <t>1.0 Turbo GT-line</t>
  </si>
  <si>
    <t>1.2 GT-line</t>
  </si>
  <si>
    <t>1.4 100hp EX Uptown</t>
  </si>
  <si>
    <t>1.4 100hp EX Premium</t>
  </si>
  <si>
    <t>1.2 Auto GT-line</t>
  </si>
  <si>
    <t>K13112</t>
  </si>
  <si>
    <t>K13207</t>
  </si>
  <si>
    <r>
      <t xml:space="preserve">1.0T 120hp GT Line    </t>
    </r>
    <r>
      <rPr>
        <sz val="16"/>
        <rFont val="Calibri"/>
        <family val="2"/>
        <charset val="161"/>
        <scheme val="minor"/>
      </rPr>
      <t>clima</t>
    </r>
  </si>
  <si>
    <t>1.2 Auto EX Premium (Καφέ)</t>
  </si>
  <si>
    <t>1.2 Auto EX Premium (Μαύρο)</t>
  </si>
  <si>
    <t>K13208</t>
  </si>
  <si>
    <t>K13209</t>
  </si>
  <si>
    <t>1.0 X-line Look</t>
  </si>
  <si>
    <t>K13115</t>
  </si>
  <si>
    <t>K13214</t>
  </si>
  <si>
    <t>1.4 GT-line</t>
  </si>
  <si>
    <t>1.4 Auto GT-line</t>
  </si>
  <si>
    <t xml:space="preserve">1.2 EX Uptown </t>
  </si>
  <si>
    <t xml:space="preserve">1.4 Auto EX Uptown </t>
  </si>
  <si>
    <r>
      <t xml:space="preserve">1.0T 120hp DCT GT Line    </t>
    </r>
    <r>
      <rPr>
        <sz val="16"/>
        <rFont val="Calibri"/>
        <family val="2"/>
        <charset val="161"/>
        <scheme val="minor"/>
      </rPr>
      <t>clima</t>
    </r>
  </si>
  <si>
    <t xml:space="preserve">1.0T 100hp GT Line  </t>
  </si>
  <si>
    <r>
      <t xml:space="preserve">1.4 100hp </t>
    </r>
    <r>
      <rPr>
        <b/>
        <sz val="20"/>
        <rFont val="Calibri"/>
        <family val="2"/>
        <charset val="161"/>
        <scheme val="minor"/>
      </rPr>
      <t>AUTO</t>
    </r>
    <r>
      <rPr>
        <sz val="20"/>
        <rFont val="Calibri"/>
        <family val="2"/>
        <charset val="161"/>
        <scheme val="minor"/>
      </rPr>
      <t xml:space="preserve"> EX Uptown</t>
    </r>
  </si>
  <si>
    <r>
      <t xml:space="preserve">1.4 100hp </t>
    </r>
    <r>
      <rPr>
        <b/>
        <sz val="20"/>
        <rFont val="Calibri"/>
        <family val="2"/>
        <charset val="161"/>
        <scheme val="minor"/>
      </rPr>
      <t>AUTO</t>
    </r>
    <r>
      <rPr>
        <sz val="20"/>
        <rFont val="Calibri"/>
        <family val="2"/>
        <charset val="161"/>
        <scheme val="minor"/>
      </rPr>
      <t xml:space="preserve"> EX Premium</t>
    </r>
  </si>
  <si>
    <t>1.0t 100hp EX Uptown</t>
  </si>
  <si>
    <t>1.0t 100hp EX Premium</t>
  </si>
  <si>
    <r>
      <t>1.0T 120hp</t>
    </r>
    <r>
      <rPr>
        <b/>
        <sz val="20"/>
        <rFont val="Calibri"/>
        <family val="2"/>
        <charset val="161"/>
        <scheme val="minor"/>
      </rPr>
      <t xml:space="preserve"> DCT</t>
    </r>
    <r>
      <rPr>
        <sz val="20"/>
        <rFont val="Calibri"/>
        <family val="2"/>
        <charset val="161"/>
        <scheme val="minor"/>
      </rPr>
      <t xml:space="preserve"> EX Uptown</t>
    </r>
  </si>
  <si>
    <r>
      <t xml:space="preserve">1.0T 120hp </t>
    </r>
    <r>
      <rPr>
        <b/>
        <sz val="20"/>
        <rFont val="Calibri"/>
        <family val="2"/>
        <charset val="161"/>
        <scheme val="minor"/>
      </rPr>
      <t>DCT</t>
    </r>
    <r>
      <rPr>
        <sz val="20"/>
        <rFont val="Calibri"/>
        <family val="2"/>
        <charset val="161"/>
        <scheme val="minor"/>
      </rPr>
      <t xml:space="preserve"> EX Premium</t>
    </r>
  </si>
  <si>
    <t>1.6dsl 115hp EX Uptown</t>
  </si>
  <si>
    <t>1.6dsl 115hp EX Premium</t>
  </si>
  <si>
    <t>1.6dsl 136hp EX Uptown</t>
  </si>
  <si>
    <t>1.6dsl 136hp EX Premium</t>
  </si>
  <si>
    <t>Κ22110</t>
  </si>
  <si>
    <t>K22222</t>
  </si>
  <si>
    <t>K22223</t>
  </si>
  <si>
    <t>K22410</t>
  </si>
  <si>
    <t>K22411</t>
  </si>
  <si>
    <t>K22412</t>
  </si>
  <si>
    <t>K22112</t>
  </si>
  <si>
    <t>K22114</t>
  </si>
  <si>
    <t>K22116</t>
  </si>
  <si>
    <t>K40040</t>
  </si>
  <si>
    <t>K40041</t>
  </si>
  <si>
    <t>K40045</t>
  </si>
  <si>
    <t>K40046</t>
  </si>
  <si>
    <t>K40010</t>
  </si>
  <si>
    <t>K40012</t>
  </si>
  <si>
    <t>K40013</t>
  </si>
  <si>
    <t>K40015</t>
  </si>
  <si>
    <t>K40016</t>
  </si>
  <si>
    <t>K40061</t>
  </si>
  <si>
    <t>K40062</t>
  </si>
  <si>
    <t>K40064</t>
  </si>
  <si>
    <t>K40065</t>
  </si>
  <si>
    <t>K40063</t>
  </si>
  <si>
    <t>1.6dsl 115hp EX Premium ADAS</t>
  </si>
  <si>
    <t>K40014</t>
  </si>
  <si>
    <t>1.0T 120hp EX Premium ADAS</t>
  </si>
  <si>
    <t>201-250</t>
  </si>
  <si>
    <t>251-300</t>
  </si>
  <si>
    <t>Ceed 1.4 100hp LX Inmotion</t>
  </si>
  <si>
    <t>Ceed 1.0T 120hp LX Inmotion</t>
  </si>
  <si>
    <t>Ceed 1.0T 120hp LX Uptown</t>
  </si>
  <si>
    <t>Ceed 1.0T 120hp EX Premium</t>
  </si>
  <si>
    <t>Ceed 1.0T 120hp GTline</t>
  </si>
  <si>
    <t>Ceed 1.4T 140hp LX Uptown</t>
  </si>
  <si>
    <t>Ceed 1.4T 140hp EX Premium</t>
  </si>
  <si>
    <t xml:space="preserve">Ceed 1.4T 140hp GTline </t>
  </si>
  <si>
    <t xml:space="preserve">Ceed 1.4T 140hp DCT GTline </t>
  </si>
  <si>
    <t>Ceed 1.6d 115hp LX Inmotion</t>
  </si>
  <si>
    <t>Ceed 1.6d 115hp LX Uptown</t>
  </si>
  <si>
    <t>Ceed 1.6d 115hp EX Premium</t>
  </si>
  <si>
    <t>Ceed 1.6d 136hp LX Uptown</t>
  </si>
  <si>
    <t xml:space="preserve">Ceed 1.6d 136hp GTline </t>
  </si>
  <si>
    <t xml:space="preserve">Ceed 1.6d 136hp DCT GTline </t>
  </si>
  <si>
    <t>K89001</t>
  </si>
  <si>
    <t>K89003</t>
  </si>
  <si>
    <t>K89005</t>
  </si>
  <si>
    <t>Κ.Π.</t>
  </si>
  <si>
    <t>Κ89007</t>
  </si>
  <si>
    <t>Κ89009</t>
  </si>
  <si>
    <t>Κ89023</t>
  </si>
  <si>
    <t>Κ89011</t>
  </si>
  <si>
    <t>Κ89012</t>
  </si>
  <si>
    <t>Κ89025</t>
  </si>
  <si>
    <t>Κ89013</t>
  </si>
  <si>
    <t>Κ89015</t>
  </si>
  <si>
    <t>Κ89017</t>
  </si>
  <si>
    <t>Κ89027</t>
  </si>
  <si>
    <t>Κ89019</t>
  </si>
  <si>
    <t>ΤΕΛΗ ΚΥΚΛΟΦΟΡΙΑΣ 2018</t>
  </si>
  <si>
    <t>K.Π.</t>
  </si>
  <si>
    <t>Proceed 1.0T 120hp GTline</t>
  </si>
  <si>
    <t>Proceed 1.4T 140hp GTline</t>
  </si>
  <si>
    <t>Proceed 1.4T 140hp DCT GTline</t>
  </si>
  <si>
    <t>Proceed 1.6d 136hp GTline</t>
  </si>
  <si>
    <t>Proceed 1.6d 136hp DCT GTline</t>
  </si>
  <si>
    <t>SPORTAGE QL  1.6T 2wd Upgrade</t>
  </si>
  <si>
    <t>SPORTAGE QL  1.6T 2wd GTline</t>
  </si>
  <si>
    <t>SPORTAGE QL  1.6T 4wd Upgrade</t>
  </si>
  <si>
    <t>SPORTAGE QL  1.6T 4wd GTline</t>
  </si>
  <si>
    <t>SPORTAGE QL  1.6T 4wd DCT Upgrade</t>
  </si>
  <si>
    <t>SPORTAGE QL  1.6T 4wd DCT GTline</t>
  </si>
  <si>
    <t>SPORTAGE QL  1.6D 136hp 2wd Upgrade</t>
  </si>
  <si>
    <t>SPORTAGE QL  1.6D 136hp 2wd DCT Upgrade</t>
  </si>
  <si>
    <t>SPORTAGE QL  1.6D 136hp 2wd DCT GTline</t>
  </si>
  <si>
    <t>SPORTAGE QL  1.6D 136hp 4wd Upgrade</t>
  </si>
  <si>
    <t>SPORTAGE QL  1.6D 136hp 4wd GTline</t>
  </si>
  <si>
    <t>SPORTAGE QL  1.6D 136hp 4wd DCT Upgrade</t>
  </si>
  <si>
    <t>SPORTAGE QL  1.6D 136hp 4wd DCT GTline</t>
  </si>
  <si>
    <t>K50003</t>
  </si>
  <si>
    <t>K50004</t>
  </si>
  <si>
    <t>K50009</t>
  </si>
  <si>
    <t>K50011</t>
  </si>
  <si>
    <t>K50013</t>
  </si>
  <si>
    <t>K50015</t>
  </si>
  <si>
    <t xml:space="preserve">Ceed (CD) </t>
  </si>
  <si>
    <t xml:space="preserve">Sportage (QL) </t>
  </si>
  <si>
    <t>Ceed 1.4 100hp LX Uptown</t>
  </si>
  <si>
    <t>Ceed 1.4 100hp EX Premium</t>
  </si>
  <si>
    <t xml:space="preserve">Ceed 1.6d 115hp GTline </t>
  </si>
  <si>
    <t>Ceed 1.6T 204hp GT</t>
  </si>
  <si>
    <t>Proceed 1.6T 204hp GT</t>
  </si>
  <si>
    <t>Κ13210</t>
  </si>
  <si>
    <t>1.2 X-line (Μαύρο εσωτερικό)</t>
  </si>
  <si>
    <t>1.2 Auto X-line (Μαύρο εσωτερικό)</t>
  </si>
  <si>
    <t>Κ13215</t>
  </si>
  <si>
    <t>1.0 Turbo X-line (Μαυρο &amp; Γκρι βλ. επιστολή)</t>
  </si>
  <si>
    <t>1.2 Auto X-line (Γκρι εσ. με ηλιοροφή &amp; 16")</t>
  </si>
  <si>
    <t>Αναμένεται</t>
  </si>
  <si>
    <t>SPORTAGE QL  1.6d 115hp 2wd Upgrade-</t>
  </si>
  <si>
    <t>SPORTAGE QL  1.6D 136hp 2wd GTline</t>
  </si>
  <si>
    <t>QL PE 2.0D 185hp 4wd AUTO Gtline</t>
  </si>
  <si>
    <t>K50005</t>
  </si>
  <si>
    <t>K50007</t>
  </si>
  <si>
    <t>K50006</t>
  </si>
  <si>
    <t>K50008</t>
  </si>
  <si>
    <t>K50010</t>
  </si>
  <si>
    <t>K50014</t>
  </si>
  <si>
    <t>K50017</t>
  </si>
  <si>
    <t>K50016</t>
  </si>
  <si>
    <t>K50018</t>
  </si>
  <si>
    <t>Κ85000</t>
  </si>
  <si>
    <t>Κ85010</t>
  </si>
  <si>
    <t>K40030</t>
  </si>
  <si>
    <t>1.2 84hp EX Uptown (τροχοί 15")</t>
  </si>
  <si>
    <t>κ.π. K40011</t>
  </si>
  <si>
    <t>Κ89026</t>
  </si>
  <si>
    <t>Proceed 1.6T 204hp DCT GT</t>
  </si>
  <si>
    <t>Ceed 1.6T 204hp DCT GT</t>
  </si>
  <si>
    <t xml:space="preserve">PICANTO (JA) </t>
  </si>
  <si>
    <t xml:space="preserve"> RIO (ΥB) Euro6d </t>
  </si>
  <si>
    <t xml:space="preserve">Stonic Euro6d </t>
  </si>
  <si>
    <t xml:space="preserve">Proceed (CD)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</si>
</sst>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0.00\ &quot;€&quot;;\-#,##0.00\ &quot;€&quot;"/>
    <numFmt numFmtId="44" formatCode="_-* #,##0.00\ &quot;€&quot;_-;\-* #,##0.00\ &quot;€&quot;_-;_-* &quot;-&quot;??\ &quot;€&quot;_-;_-@_-"/>
  </numFmts>
  <fonts count="114">
    <font>
      <sz val="10"/>
      <name val="Arial"/>
      <charset val="161"/>
    </font>
    <font>
      <sz val="10"/>
      <name val="Book Antiqua"/>
      <family val="1"/>
      <charset val="161"/>
    </font>
    <font>
      <sz val="10"/>
      <name val="Arial"/>
      <family val="2"/>
      <charset val="161"/>
    </font>
    <font>
      <sz val="14"/>
      <name val="Calibri"/>
      <family val="2"/>
      <charset val="161"/>
    </font>
    <font>
      <b/>
      <sz val="14"/>
      <name val="Calibri"/>
      <family val="2"/>
      <charset val="161"/>
    </font>
    <font>
      <sz val="14"/>
      <color indexed="12"/>
      <name val="Calibri"/>
      <family val="2"/>
      <charset val="161"/>
    </font>
    <font>
      <b/>
      <sz val="14"/>
      <color indexed="12"/>
      <name val="Calibri"/>
      <family val="2"/>
      <charset val="161"/>
    </font>
    <font>
      <sz val="16"/>
      <color indexed="12"/>
      <name val="Calibri"/>
      <family val="2"/>
      <charset val="161"/>
    </font>
    <font>
      <b/>
      <sz val="16"/>
      <color indexed="12"/>
      <name val="Calibri"/>
      <family val="2"/>
      <charset val="161"/>
    </font>
    <font>
      <sz val="14"/>
      <color indexed="18"/>
      <name val="Calibri"/>
      <family val="2"/>
      <charset val="161"/>
    </font>
    <font>
      <b/>
      <sz val="14"/>
      <color indexed="18"/>
      <name val="Calibri"/>
      <family val="2"/>
      <charset val="161"/>
    </font>
    <font>
      <sz val="11"/>
      <name val="돋움"/>
      <family val="3"/>
      <charset val="129"/>
    </font>
    <font>
      <sz val="10"/>
      <name val="Arial"/>
      <family val="2"/>
    </font>
    <font>
      <sz val="11"/>
      <color indexed="8"/>
      <name val="맑은 고딕"/>
      <family val="3"/>
      <charset val="129"/>
    </font>
    <font>
      <sz val="11"/>
      <color indexed="9"/>
      <name val="맑은 고딕"/>
      <family val="3"/>
      <charset val="129"/>
    </font>
    <font>
      <sz val="11"/>
      <color indexed="10"/>
      <name val="맑은 고딕"/>
      <family val="3"/>
      <charset val="129"/>
    </font>
    <font>
      <b/>
      <sz val="11"/>
      <color indexed="52"/>
      <name val="맑은 고딕"/>
      <family val="3"/>
      <charset val="129"/>
    </font>
    <font>
      <sz val="11"/>
      <color indexed="20"/>
      <name val="맑은 고딕"/>
      <family val="3"/>
    </font>
    <font>
      <sz val="11"/>
      <name val="돋움"/>
      <family val="3"/>
    </font>
    <font>
      <sz val="11"/>
      <color indexed="60"/>
      <name val="맑은 고딕"/>
      <family val="3"/>
      <charset val="129"/>
    </font>
    <font>
      <i/>
      <sz val="11"/>
      <color indexed="23"/>
      <name val="맑은 고딕"/>
      <family val="3"/>
      <charset val="129"/>
    </font>
    <font>
      <b/>
      <sz val="11"/>
      <color indexed="9"/>
      <name val="맑은 고딕"/>
      <family val="3"/>
      <charset val="129"/>
    </font>
    <font>
      <sz val="11"/>
      <color indexed="52"/>
      <name val="맑은 고딕"/>
      <family val="3"/>
      <charset val="129"/>
    </font>
    <font>
      <b/>
      <sz val="11"/>
      <color indexed="8"/>
      <name val="맑은 고딕"/>
      <family val="3"/>
      <charset val="129"/>
    </font>
    <font>
      <sz val="11"/>
      <color indexed="62"/>
      <name val="맑은 고딕"/>
      <family val="3"/>
      <charset val="129"/>
    </font>
    <font>
      <b/>
      <sz val="18"/>
      <color indexed="56"/>
      <name val="맑은 고딕"/>
      <family val="3"/>
    </font>
    <font>
      <b/>
      <sz val="15"/>
      <color indexed="56"/>
      <name val="맑은 고딕"/>
      <family val="3"/>
    </font>
    <font>
      <b/>
      <sz val="13"/>
      <color indexed="56"/>
      <name val="맑은 고딕"/>
      <family val="3"/>
    </font>
    <font>
      <b/>
      <sz val="11"/>
      <color indexed="56"/>
      <name val="맑은 고딕"/>
      <family val="3"/>
    </font>
    <font>
      <sz val="11"/>
      <color indexed="17"/>
      <name val="맑은 고딕"/>
      <family val="3"/>
      <charset val="129"/>
    </font>
    <font>
      <b/>
      <sz val="11"/>
      <color indexed="63"/>
      <name val="맑은 고딕"/>
      <family val="3"/>
      <charset val="129"/>
    </font>
    <font>
      <sz val="20"/>
      <color indexed="60"/>
      <name val="Calibri"/>
      <family val="2"/>
      <charset val="161"/>
    </font>
    <font>
      <b/>
      <sz val="16"/>
      <name val="Calibri"/>
      <family val="2"/>
      <charset val="161"/>
    </font>
    <font>
      <sz val="10"/>
      <name val="Calibri"/>
      <family val="2"/>
      <charset val="161"/>
      <scheme val="minor"/>
    </font>
    <font>
      <b/>
      <sz val="18"/>
      <name val="Calibri"/>
      <family val="2"/>
      <charset val="161"/>
      <scheme val="minor"/>
    </font>
    <font>
      <sz val="18"/>
      <name val="Calibri"/>
      <family val="2"/>
      <charset val="161"/>
      <scheme val="minor"/>
    </font>
    <font>
      <b/>
      <i/>
      <sz val="24"/>
      <name val="Calibri"/>
      <family val="2"/>
      <charset val="161"/>
      <scheme val="minor"/>
    </font>
    <font>
      <sz val="24"/>
      <name val="Calibri"/>
      <family val="2"/>
      <charset val="161"/>
      <scheme val="minor"/>
    </font>
    <font>
      <b/>
      <sz val="18"/>
      <color indexed="10"/>
      <name val="Calibri"/>
      <family val="2"/>
      <charset val="161"/>
      <scheme val="minor"/>
    </font>
    <font>
      <sz val="14"/>
      <name val="Calibri"/>
      <family val="2"/>
      <charset val="161"/>
      <scheme val="minor"/>
    </font>
    <font>
      <sz val="16"/>
      <name val="Calibri"/>
      <family val="2"/>
      <charset val="161"/>
      <scheme val="minor"/>
    </font>
    <font>
      <b/>
      <sz val="20"/>
      <name val="Calibri"/>
      <family val="2"/>
      <charset val="161"/>
      <scheme val="minor"/>
    </font>
    <font>
      <b/>
      <sz val="16"/>
      <name val="Calibri"/>
      <family val="2"/>
      <charset val="161"/>
      <scheme val="minor"/>
    </font>
    <font>
      <i/>
      <sz val="14"/>
      <name val="Calibri"/>
      <family val="2"/>
      <charset val="161"/>
      <scheme val="minor"/>
    </font>
    <font>
      <sz val="16"/>
      <color rgb="FF0000FF"/>
      <name val="Calibri"/>
      <family val="2"/>
      <charset val="161"/>
      <scheme val="minor"/>
    </font>
    <font>
      <sz val="14"/>
      <color rgb="FF0000FF"/>
      <name val="Calibri"/>
      <family val="2"/>
      <charset val="161"/>
      <scheme val="minor"/>
    </font>
    <font>
      <b/>
      <sz val="14"/>
      <color rgb="FF0000FF"/>
      <name val="Calibri"/>
      <family val="2"/>
      <charset val="161"/>
      <scheme val="minor"/>
    </font>
    <font>
      <sz val="16"/>
      <color rgb="FFFF0000"/>
      <name val="Calibri"/>
      <family val="2"/>
      <charset val="161"/>
      <scheme val="minor"/>
    </font>
    <font>
      <b/>
      <sz val="16"/>
      <color rgb="FF0000FF"/>
      <name val="Calibri"/>
      <family val="2"/>
      <charset val="161"/>
      <scheme val="minor"/>
    </font>
    <font>
      <sz val="16"/>
      <color theme="1"/>
      <name val="Calibri"/>
      <family val="2"/>
      <charset val="161"/>
      <scheme val="minor"/>
    </font>
    <font>
      <sz val="14"/>
      <color rgb="FFC00000"/>
      <name val="Calibri"/>
      <family val="2"/>
      <charset val="161"/>
      <scheme val="minor"/>
    </font>
    <font>
      <sz val="20"/>
      <color rgb="FFC00000"/>
      <name val="Calibri"/>
      <family val="2"/>
      <charset val="161"/>
      <scheme val="minor"/>
    </font>
    <font>
      <sz val="14"/>
      <color rgb="FF3333FF"/>
      <name val="Calibri"/>
      <family val="2"/>
      <charset val="161"/>
      <scheme val="minor"/>
    </font>
    <font>
      <sz val="20"/>
      <color rgb="FF3333FF"/>
      <name val="Calibri"/>
      <family val="2"/>
      <charset val="161"/>
      <scheme val="minor"/>
    </font>
    <font>
      <sz val="20"/>
      <name val="Calibri"/>
      <family val="2"/>
      <charset val="161"/>
      <scheme val="minor"/>
    </font>
    <font>
      <sz val="10"/>
      <color indexed="9"/>
      <name val="Calibri"/>
      <family val="2"/>
      <charset val="161"/>
      <scheme val="minor"/>
    </font>
    <font>
      <b/>
      <sz val="10"/>
      <name val="Calibri"/>
      <family val="2"/>
      <charset val="161"/>
      <scheme val="minor"/>
    </font>
    <font>
      <b/>
      <sz val="12"/>
      <name val="Calibri"/>
      <family val="2"/>
      <charset val="161"/>
      <scheme val="minor"/>
    </font>
    <font>
      <b/>
      <sz val="11"/>
      <color indexed="8"/>
      <name val="Calibri"/>
      <family val="2"/>
      <charset val="161"/>
      <scheme val="minor"/>
    </font>
    <font>
      <sz val="11"/>
      <color indexed="8"/>
      <name val="Calibri"/>
      <family val="2"/>
      <charset val="161"/>
      <scheme val="minor"/>
    </font>
    <font>
      <b/>
      <sz val="14"/>
      <name val="Calibri"/>
      <family val="2"/>
      <charset val="161"/>
      <scheme val="minor"/>
    </font>
    <font>
      <sz val="11"/>
      <name val="Calibri"/>
      <family val="2"/>
      <charset val="161"/>
      <scheme val="minor"/>
    </font>
    <font>
      <b/>
      <sz val="14"/>
      <color indexed="8"/>
      <name val="Calibri"/>
      <family val="2"/>
      <charset val="161"/>
      <scheme val="minor"/>
    </font>
    <font>
      <sz val="14"/>
      <color indexed="8"/>
      <name val="Calibri"/>
      <family val="2"/>
      <charset val="161"/>
      <scheme val="minor"/>
    </font>
    <font>
      <sz val="16"/>
      <color indexed="18"/>
      <name val="Calibri"/>
      <family val="2"/>
      <charset val="161"/>
      <scheme val="minor"/>
    </font>
    <font>
      <b/>
      <sz val="16"/>
      <color indexed="18"/>
      <name val="Calibri"/>
      <family val="2"/>
      <charset val="161"/>
      <scheme val="minor"/>
    </font>
    <font>
      <sz val="16"/>
      <color indexed="12"/>
      <name val="Calibri"/>
      <family val="2"/>
      <charset val="161"/>
      <scheme val="minor"/>
    </font>
    <font>
      <b/>
      <u/>
      <sz val="16"/>
      <color indexed="18"/>
      <name val="Calibri"/>
      <family val="2"/>
      <charset val="161"/>
      <scheme val="minor"/>
    </font>
    <font>
      <b/>
      <sz val="16"/>
      <color indexed="12"/>
      <name val="Calibri"/>
      <family val="2"/>
      <charset val="161"/>
      <scheme val="minor"/>
    </font>
    <font>
      <b/>
      <sz val="14"/>
      <color indexed="10"/>
      <name val="Calibri"/>
      <family val="2"/>
      <charset val="161"/>
      <scheme val="minor"/>
    </font>
    <font>
      <b/>
      <i/>
      <sz val="10"/>
      <color indexed="10"/>
      <name val="Calibri"/>
      <family val="2"/>
      <charset val="161"/>
      <scheme val="minor"/>
    </font>
    <font>
      <b/>
      <i/>
      <sz val="12"/>
      <color indexed="10"/>
      <name val="Calibri"/>
      <family val="2"/>
      <charset val="161"/>
      <scheme val="minor"/>
    </font>
    <font>
      <b/>
      <sz val="16"/>
      <color indexed="10"/>
      <name val="Calibri"/>
      <family val="2"/>
      <charset val="161"/>
      <scheme val="minor"/>
    </font>
    <font>
      <b/>
      <i/>
      <sz val="16"/>
      <color indexed="10"/>
      <name val="Calibri"/>
      <family val="2"/>
      <charset val="161"/>
      <scheme val="minor"/>
    </font>
    <font>
      <i/>
      <sz val="16"/>
      <color rgb="FF0000FF"/>
      <name val="Calibri"/>
      <family val="2"/>
      <charset val="161"/>
      <scheme val="minor"/>
    </font>
    <font>
      <sz val="14"/>
      <color indexed="16"/>
      <name val="Calibri"/>
      <family val="2"/>
      <charset val="161"/>
      <scheme val="minor"/>
    </font>
    <font>
      <b/>
      <i/>
      <sz val="14"/>
      <color indexed="10"/>
      <name val="Calibri"/>
      <family val="2"/>
      <charset val="161"/>
      <scheme val="minor"/>
    </font>
    <font>
      <b/>
      <i/>
      <sz val="10"/>
      <color indexed="62"/>
      <name val="Calibri"/>
      <family val="2"/>
      <charset val="161"/>
      <scheme val="minor"/>
    </font>
    <font>
      <b/>
      <i/>
      <sz val="12"/>
      <color indexed="62"/>
      <name val="Calibri"/>
      <family val="2"/>
      <charset val="161"/>
      <scheme val="minor"/>
    </font>
    <font>
      <b/>
      <sz val="14"/>
      <color indexed="62"/>
      <name val="Calibri"/>
      <family val="2"/>
      <charset val="161"/>
      <scheme val="minor"/>
    </font>
    <font>
      <sz val="14"/>
      <color indexed="18"/>
      <name val="Calibri"/>
      <family val="2"/>
      <charset val="161"/>
      <scheme val="minor"/>
    </font>
    <font>
      <b/>
      <sz val="14"/>
      <color indexed="18"/>
      <name val="Calibri"/>
      <family val="2"/>
      <charset val="161"/>
      <scheme val="minor"/>
    </font>
    <font>
      <sz val="14"/>
      <color indexed="12"/>
      <name val="Calibri"/>
      <family val="2"/>
      <charset val="161"/>
      <scheme val="minor"/>
    </font>
    <font>
      <b/>
      <u/>
      <sz val="14"/>
      <color indexed="18"/>
      <name val="Calibri"/>
      <family val="2"/>
      <charset val="161"/>
      <scheme val="minor"/>
    </font>
    <font>
      <b/>
      <sz val="14"/>
      <color indexed="12"/>
      <name val="Calibri"/>
      <family val="2"/>
      <charset val="161"/>
      <scheme val="minor"/>
    </font>
    <font>
      <b/>
      <sz val="14"/>
      <color rgb="FFC00000"/>
      <name val="Calibri"/>
      <family val="2"/>
      <charset val="161"/>
      <scheme val="minor"/>
    </font>
    <font>
      <b/>
      <i/>
      <u/>
      <sz val="16"/>
      <color indexed="10"/>
      <name val="Calibri"/>
      <family val="2"/>
      <charset val="161"/>
      <scheme val="minor"/>
    </font>
    <font>
      <b/>
      <i/>
      <sz val="14"/>
      <color indexed="62"/>
      <name val="Calibri"/>
      <family val="2"/>
      <charset val="161"/>
      <scheme val="minor"/>
    </font>
    <font>
      <b/>
      <sz val="20"/>
      <color rgb="FFC00000"/>
      <name val="Calibri"/>
      <family val="2"/>
      <charset val="161"/>
      <scheme val="minor"/>
    </font>
    <font>
      <b/>
      <sz val="20"/>
      <color rgb="FF0070C0"/>
      <name val="Calibri"/>
      <family val="2"/>
      <charset val="161"/>
      <scheme val="minor"/>
    </font>
    <font>
      <sz val="16"/>
      <color rgb="FF6600CC"/>
      <name val="Calibri"/>
      <family val="2"/>
      <charset val="161"/>
      <scheme val="minor"/>
    </font>
    <font>
      <sz val="22"/>
      <color indexed="16"/>
      <name val="Calibri"/>
      <family val="2"/>
      <charset val="161"/>
      <scheme val="minor"/>
    </font>
    <font>
      <sz val="22"/>
      <name val="Calibri"/>
      <family val="2"/>
      <charset val="161"/>
      <scheme val="minor"/>
    </font>
    <font>
      <b/>
      <sz val="22"/>
      <color rgb="FFFF0000"/>
      <name val="Calibri"/>
      <family val="2"/>
      <charset val="161"/>
      <scheme val="minor"/>
    </font>
    <font>
      <b/>
      <sz val="22"/>
      <color rgb="FF002060"/>
      <name val="Calibri"/>
      <family val="2"/>
      <charset val="161"/>
      <scheme val="minor"/>
    </font>
    <font>
      <sz val="20"/>
      <color theme="1"/>
      <name val="Calibri"/>
      <family val="2"/>
      <charset val="161"/>
      <scheme val="minor"/>
    </font>
    <font>
      <b/>
      <sz val="20"/>
      <color rgb="FF7030A0"/>
      <name val="Calibri"/>
      <family val="2"/>
      <charset val="161"/>
      <scheme val="minor"/>
    </font>
    <font>
      <sz val="20"/>
      <color rgb="FF7030A0"/>
      <name val="Calibri"/>
      <family val="2"/>
      <charset val="161"/>
      <scheme val="minor"/>
    </font>
    <font>
      <b/>
      <sz val="18"/>
      <color rgb="FF7030A0"/>
      <name val="Calibri"/>
      <family val="2"/>
      <charset val="161"/>
      <scheme val="minor"/>
    </font>
    <font>
      <sz val="20"/>
      <color rgb="FFFF0000"/>
      <name val="Calibri"/>
      <family val="2"/>
      <charset val="161"/>
      <scheme val="minor"/>
    </font>
    <font>
      <b/>
      <i/>
      <sz val="24"/>
      <color indexed="16"/>
      <name val="Calibri"/>
      <family val="2"/>
      <charset val="161"/>
      <scheme val="minor"/>
    </font>
    <font>
      <sz val="14"/>
      <color rgb="FF002060"/>
      <name val="Calibri"/>
      <family val="2"/>
      <charset val="161"/>
      <scheme val="minor"/>
    </font>
    <font>
      <sz val="14"/>
      <color indexed="10"/>
      <name val="Calibri"/>
      <family val="2"/>
      <charset val="161"/>
      <scheme val="minor"/>
    </font>
    <font>
      <sz val="14"/>
      <color rgb="FFFF0000"/>
      <name val="Calibri"/>
      <family val="2"/>
      <charset val="161"/>
      <scheme val="minor"/>
    </font>
    <font>
      <sz val="10"/>
      <color rgb="FF444444"/>
      <name val="Arial"/>
      <family val="2"/>
      <charset val="161"/>
    </font>
    <font>
      <b/>
      <sz val="36"/>
      <name val="Calibri"/>
      <family val="2"/>
      <charset val="161"/>
      <scheme val="minor"/>
    </font>
    <font>
      <b/>
      <sz val="20"/>
      <color theme="1"/>
      <name val="Calibri"/>
      <family val="2"/>
      <charset val="161"/>
      <scheme val="minor"/>
    </font>
    <font>
      <b/>
      <sz val="24"/>
      <name val="Calibri"/>
      <family val="2"/>
      <charset val="161"/>
      <scheme val="minor"/>
    </font>
    <font>
      <b/>
      <sz val="24"/>
      <color rgb="FFFF0000"/>
      <name val="Calibri"/>
      <family val="2"/>
      <charset val="161"/>
      <scheme val="minor"/>
    </font>
    <font>
      <b/>
      <sz val="20"/>
      <color rgb="FFFF0000"/>
      <name val="Calibri"/>
      <family val="2"/>
      <charset val="161"/>
      <scheme val="minor"/>
    </font>
    <font>
      <sz val="11"/>
      <color theme="1"/>
      <name val="Calibri"/>
      <family val="2"/>
      <scheme val="minor"/>
    </font>
    <font>
      <sz val="14"/>
      <color theme="0"/>
      <name val="Calibri"/>
      <family val="2"/>
      <charset val="161"/>
      <scheme val="minor"/>
    </font>
    <font>
      <sz val="10"/>
      <color theme="0"/>
      <name val="Arial"/>
      <family val="2"/>
      <charset val="161"/>
    </font>
    <font>
      <sz val="11"/>
      <color theme="1"/>
      <name val="Calibri"/>
      <family val="2"/>
      <charset val="129"/>
      <scheme val="minor"/>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C00000"/>
        <bgColor indexed="64"/>
      </patternFill>
    </fill>
    <fill>
      <patternFill patternType="solid">
        <fgColor rgb="FF3333FF"/>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indexed="64"/>
      </patternFill>
    </fill>
    <fill>
      <patternFill patternType="solid">
        <fgColor rgb="FFF9F9F9"/>
        <bgColor indexed="64"/>
      </patternFill>
    </fill>
    <fill>
      <patternFill patternType="solid">
        <fgColor rgb="FFFFCC00"/>
        <bgColor indexed="64"/>
      </patternFill>
    </fill>
    <fill>
      <patternFill patternType="solid">
        <fgColor rgb="FFFFCC99"/>
        <bgColor indexed="64"/>
      </patternFill>
    </fill>
    <fill>
      <patternFill patternType="solid">
        <fgColor theme="4" tint="0.39997558519241921"/>
        <bgColor indexed="64"/>
      </patternFill>
    </fill>
    <fill>
      <patternFill patternType="solid">
        <fgColor theme="5" tint="0.39997558519241921"/>
        <bgColor indexed="64"/>
      </patternFill>
    </fill>
  </fills>
  <borders count="7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right style="medium">
        <color auto="1"/>
      </right>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medium">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style="thin">
        <color auto="1"/>
      </left>
      <right/>
      <top style="medium">
        <color auto="1"/>
      </top>
      <bottom/>
      <diagonal/>
    </border>
    <border>
      <left style="medium">
        <color auto="1"/>
      </left>
      <right style="medium">
        <color auto="1"/>
      </right>
      <top/>
      <bottom style="medium">
        <color auto="1"/>
      </bottom>
      <diagonal/>
    </border>
    <border>
      <left style="medium">
        <color rgb="FF002060"/>
      </left>
      <right style="medium">
        <color rgb="FF002060"/>
      </right>
      <top style="medium">
        <color rgb="FF002060"/>
      </top>
      <bottom/>
      <diagonal/>
    </border>
    <border>
      <left style="medium">
        <color rgb="FF002060"/>
      </left>
      <right style="medium">
        <color rgb="FF002060"/>
      </right>
      <top/>
      <bottom/>
      <diagonal/>
    </border>
    <border>
      <left style="medium">
        <color rgb="FF002060"/>
      </left>
      <right style="medium">
        <color rgb="FF002060"/>
      </right>
      <top/>
      <bottom style="medium">
        <color rgb="FF002060"/>
      </bottom>
      <diagonal/>
    </border>
    <border>
      <left style="medium">
        <color auto="1"/>
      </left>
      <right style="medium">
        <color auto="1"/>
      </right>
      <top/>
      <bottom/>
      <diagonal/>
    </border>
    <border>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thin">
        <color auto="1"/>
      </top>
      <bottom/>
      <diagonal/>
    </border>
    <border>
      <left style="thin">
        <color auto="1"/>
      </left>
      <right style="medium">
        <color auto="1"/>
      </right>
      <top/>
      <bottom/>
      <diagonal/>
    </border>
    <border>
      <left style="thin">
        <color auto="1"/>
      </left>
      <right style="thin">
        <color auto="1"/>
      </right>
      <top style="medium">
        <color auto="1"/>
      </top>
      <bottom/>
      <diagonal/>
    </border>
    <border diagonalUp="1">
      <left style="medium">
        <color auto="1"/>
      </left>
      <right style="medium">
        <color auto="1"/>
      </right>
      <top style="medium">
        <color auto="1"/>
      </top>
      <bottom style="thin">
        <color auto="1"/>
      </bottom>
      <diagonal style="medium">
        <color auto="1"/>
      </diagonal>
    </border>
    <border diagonalUp="1">
      <left style="medium">
        <color auto="1"/>
      </left>
      <right style="medium">
        <color auto="1"/>
      </right>
      <top/>
      <bottom style="thin">
        <color auto="1"/>
      </bottom>
      <diagonal style="medium">
        <color auto="1"/>
      </diagonal>
    </border>
    <border diagonalUp="1">
      <left style="medium">
        <color auto="1"/>
      </left>
      <right style="medium">
        <color auto="1"/>
      </right>
      <top style="thin">
        <color auto="1"/>
      </top>
      <bottom style="thin">
        <color auto="1"/>
      </bottom>
      <diagonal style="medium">
        <color auto="1"/>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diagonalUp="1">
      <left style="medium">
        <color auto="1"/>
      </left>
      <right style="medium">
        <color auto="1"/>
      </right>
      <top style="medium">
        <color auto="1"/>
      </top>
      <bottom/>
      <diagonal style="medium">
        <color auto="1"/>
      </diagonal>
    </border>
    <border>
      <left style="medium">
        <color auto="1"/>
      </left>
      <right style="thin">
        <color auto="1"/>
      </right>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s>
  <cellStyleXfs count="53">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7" fillId="3" borderId="0" applyNumberFormat="0" applyBorder="0" applyAlignment="0" applyProtection="0">
      <alignment vertical="center"/>
    </xf>
    <xf numFmtId="0" fontId="16" fillId="20" borderId="1" applyNumberFormat="0" applyAlignment="0" applyProtection="0">
      <alignment vertical="center"/>
    </xf>
    <xf numFmtId="0" fontId="21" fillId="21" borderId="2" applyNumberFormat="0" applyAlignment="0" applyProtection="0">
      <alignment vertical="center"/>
    </xf>
    <xf numFmtId="44" fontId="2" fillId="0" borderId="0" applyFont="0" applyFill="0" applyBorder="0" applyAlignment="0" applyProtection="0"/>
    <xf numFmtId="0" fontId="20" fillId="0" borderId="0" applyNumberFormat="0" applyFill="0" applyBorder="0" applyAlignment="0" applyProtection="0">
      <alignment vertical="center"/>
    </xf>
    <xf numFmtId="0" fontId="29" fillId="4" borderId="0" applyNumberFormat="0" applyBorder="0" applyAlignment="0" applyProtection="0">
      <alignment vertical="center"/>
    </xf>
    <xf numFmtId="0" fontId="26" fillId="0" borderId="3" applyNumberFormat="0" applyFill="0" applyAlignment="0" applyProtection="0">
      <alignment vertical="center"/>
    </xf>
    <xf numFmtId="0" fontId="27" fillId="0" borderId="4" applyNumberFormat="0" applyFill="0" applyAlignment="0" applyProtection="0">
      <alignment vertical="center"/>
    </xf>
    <xf numFmtId="0" fontId="28" fillId="0" borderId="5" applyNumberFormat="0" applyFill="0" applyAlignment="0" applyProtection="0">
      <alignment vertical="center"/>
    </xf>
    <xf numFmtId="0" fontId="28" fillId="0" borderId="0" applyNumberFormat="0" applyFill="0" applyBorder="0" applyAlignment="0" applyProtection="0">
      <alignment vertical="center"/>
    </xf>
    <xf numFmtId="0" fontId="24" fillId="7" borderId="1" applyNumberFormat="0" applyAlignment="0" applyProtection="0">
      <alignment vertical="center"/>
    </xf>
    <xf numFmtId="0" fontId="22" fillId="0" borderId="6" applyNumberFormat="0" applyFill="0" applyAlignment="0" applyProtection="0">
      <alignment vertical="center"/>
    </xf>
    <xf numFmtId="0" fontId="19" fillId="22" borderId="0" applyNumberFormat="0" applyBorder="0" applyAlignment="0" applyProtection="0">
      <alignment vertical="center"/>
    </xf>
    <xf numFmtId="0" fontId="11" fillId="0" borderId="0">
      <alignment vertical="center"/>
    </xf>
    <xf numFmtId="0" fontId="1" fillId="0" borderId="0"/>
    <xf numFmtId="0" fontId="18" fillId="23" borderId="7" applyNumberFormat="0" applyFont="0" applyAlignment="0" applyProtection="0">
      <alignment vertical="center"/>
    </xf>
    <xf numFmtId="0" fontId="30" fillId="20" borderId="8" applyNumberFormat="0" applyAlignment="0" applyProtection="0">
      <alignment vertical="center"/>
    </xf>
    <xf numFmtId="0" fontId="25" fillId="0" borderId="0" applyNumberFormat="0" applyFill="0" applyBorder="0" applyAlignment="0" applyProtection="0">
      <alignment vertical="center"/>
    </xf>
    <xf numFmtId="0" fontId="23" fillId="0" borderId="9" applyNumberFormat="0" applyFill="0" applyAlignment="0" applyProtection="0">
      <alignment vertical="center"/>
    </xf>
    <xf numFmtId="0" fontId="15" fillId="0" borderId="0" applyNumberFormat="0" applyFill="0" applyBorder="0" applyAlignment="0" applyProtection="0">
      <alignment vertical="center"/>
    </xf>
    <xf numFmtId="0" fontId="12" fillId="0" borderId="0"/>
    <xf numFmtId="0" fontId="18" fillId="0" borderId="0">
      <alignment vertical="center"/>
    </xf>
    <xf numFmtId="0" fontId="2" fillId="0" borderId="0"/>
    <xf numFmtId="44" fontId="2" fillId="0" borderId="0" applyFont="0" applyFill="0" applyBorder="0" applyAlignment="0" applyProtection="0"/>
    <xf numFmtId="0" fontId="110" fillId="0" borderId="0"/>
    <xf numFmtId="0" fontId="11" fillId="0" borderId="0">
      <alignment vertical="center"/>
    </xf>
    <xf numFmtId="0" fontId="113" fillId="0" borderId="0">
      <alignment vertical="center"/>
    </xf>
    <xf numFmtId="0" fontId="113" fillId="0" borderId="0">
      <alignment vertical="center"/>
    </xf>
  </cellStyleXfs>
  <cellXfs count="576">
    <xf numFmtId="0" fontId="0" fillId="0" borderId="0" xfId="0"/>
    <xf numFmtId="0" fontId="33" fillId="0" borderId="0" xfId="0" applyFont="1" applyBorder="1" applyAlignment="1">
      <alignment horizontal="left" vertical="center"/>
    </xf>
    <xf numFmtId="0" fontId="33" fillId="0" borderId="0" xfId="0" applyFont="1" applyBorder="1" applyAlignment="1">
      <alignment horizontal="center" vertical="center"/>
    </xf>
    <xf numFmtId="0" fontId="34" fillId="0" borderId="0" xfId="39" applyFont="1" applyBorder="1"/>
    <xf numFmtId="0" fontId="35" fillId="0" borderId="0" xfId="39" applyFont="1" applyBorder="1"/>
    <xf numFmtId="0" fontId="36" fillId="0" borderId="0" xfId="39" applyFont="1" applyFill="1" applyBorder="1"/>
    <xf numFmtId="0" fontId="37" fillId="0" borderId="0" xfId="39" applyFont="1" applyFill="1" applyBorder="1"/>
    <xf numFmtId="0" fontId="38" fillId="0" borderId="0" xfId="39" applyFont="1" applyBorder="1"/>
    <xf numFmtId="0" fontId="35" fillId="0" borderId="0" xfId="39" applyFont="1" applyFill="1" applyBorder="1"/>
    <xf numFmtId="0" fontId="39" fillId="0" borderId="0" xfId="39" applyFont="1" applyFill="1" applyBorder="1" applyAlignment="1">
      <alignment horizontal="left" vertical="center"/>
    </xf>
    <xf numFmtId="0" fontId="40" fillId="0" borderId="10" xfId="39" applyFont="1" applyFill="1" applyBorder="1" applyAlignment="1">
      <alignment horizontal="center" vertical="center" wrapText="1"/>
    </xf>
    <xf numFmtId="0" fontId="40" fillId="0" borderId="10" xfId="39" applyFont="1" applyFill="1" applyBorder="1" applyAlignment="1">
      <alignment horizontal="center" vertical="center"/>
    </xf>
    <xf numFmtId="0" fontId="40" fillId="0" borderId="10" xfId="39" applyFont="1" applyBorder="1" applyAlignment="1">
      <alignment horizontal="center" vertical="center" wrapText="1"/>
    </xf>
    <xf numFmtId="0" fontId="40" fillId="0" borderId="10" xfId="39" applyFont="1" applyBorder="1" applyAlignment="1">
      <alignment horizontal="center" vertical="center"/>
    </xf>
    <xf numFmtId="3" fontId="41" fillId="0" borderId="11" xfId="39" applyNumberFormat="1" applyFont="1" applyFill="1" applyBorder="1" applyAlignment="1">
      <alignment horizontal="center" vertical="center"/>
    </xf>
    <xf numFmtId="0" fontId="40" fillId="0" borderId="0" xfId="39" applyFont="1" applyFill="1" applyBorder="1" applyAlignment="1">
      <alignment horizontal="left" vertical="center"/>
    </xf>
    <xf numFmtId="0" fontId="39" fillId="0" borderId="10" xfId="39" applyFont="1" applyFill="1" applyBorder="1" applyAlignment="1">
      <alignment horizontal="center" vertical="center" wrapText="1"/>
    </xf>
    <xf numFmtId="0" fontId="40" fillId="0" borderId="0" xfId="39" applyFont="1" applyBorder="1" applyAlignment="1">
      <alignment horizontal="center" vertical="center" wrapText="1"/>
    </xf>
    <xf numFmtId="0" fontId="40" fillId="0" borderId="0" xfId="39" applyFont="1" applyBorder="1" applyAlignment="1">
      <alignment horizontal="center" vertical="center"/>
    </xf>
    <xf numFmtId="3" fontId="41" fillId="0" borderId="0" xfId="39" applyNumberFormat="1" applyFont="1" applyFill="1" applyBorder="1" applyAlignment="1">
      <alignment horizontal="center" vertical="center"/>
    </xf>
    <xf numFmtId="0" fontId="40" fillId="0" borderId="0" xfId="39" applyFont="1" applyFill="1" applyBorder="1" applyAlignment="1">
      <alignment horizontal="center" vertical="center" wrapText="1"/>
    </xf>
    <xf numFmtId="0" fontId="40" fillId="0" borderId="0" xfId="39" applyFont="1" applyFill="1" applyBorder="1" applyAlignment="1">
      <alignment horizontal="center" vertical="center"/>
    </xf>
    <xf numFmtId="0" fontId="40" fillId="26" borderId="10" xfId="39" applyFont="1" applyFill="1" applyBorder="1" applyAlignment="1">
      <alignment horizontal="center" vertical="center" wrapText="1"/>
    </xf>
    <xf numFmtId="0" fontId="42" fillId="0" borderId="0" xfId="39" applyFont="1" applyFill="1" applyBorder="1" applyAlignment="1">
      <alignment horizontal="left" vertical="center"/>
    </xf>
    <xf numFmtId="0" fontId="44" fillId="0" borderId="12" xfId="39" applyFont="1" applyBorder="1" applyAlignment="1">
      <alignment horizontal="center" vertical="center" wrapText="1"/>
    </xf>
    <xf numFmtId="0" fontId="44" fillId="0" borderId="12" xfId="39" applyFont="1" applyFill="1" applyBorder="1" applyAlignment="1">
      <alignment horizontal="center" vertical="center"/>
    </xf>
    <xf numFmtId="0" fontId="45" fillId="0" borderId="12" xfId="39" applyFont="1" applyFill="1" applyBorder="1" applyAlignment="1">
      <alignment horizontal="center" vertical="center" wrapText="1"/>
    </xf>
    <xf numFmtId="0" fontId="45" fillId="0" borderId="0" xfId="39" applyFont="1" applyFill="1" applyBorder="1" applyAlignment="1">
      <alignment horizontal="left" vertical="center"/>
    </xf>
    <xf numFmtId="0" fontId="44" fillId="0" borderId="10" xfId="39" applyFont="1" applyFill="1" applyBorder="1" applyAlignment="1">
      <alignment horizontal="center" vertical="center" wrapText="1"/>
    </xf>
    <xf numFmtId="0" fontId="44" fillId="0" borderId="10" xfId="39" applyFont="1" applyBorder="1" applyAlignment="1">
      <alignment horizontal="center" vertical="center" wrapText="1"/>
    </xf>
    <xf numFmtId="0" fontId="44" fillId="0" borderId="10" xfId="39" applyFont="1" applyFill="1" applyBorder="1" applyAlignment="1">
      <alignment horizontal="center" vertical="center"/>
    </xf>
    <xf numFmtId="0" fontId="45" fillId="0" borderId="10" xfId="39" applyFont="1" applyFill="1" applyBorder="1" applyAlignment="1">
      <alignment horizontal="center" vertical="center" wrapText="1"/>
    </xf>
    <xf numFmtId="0" fontId="40" fillId="26" borderId="14" xfId="39" applyFont="1" applyFill="1" applyBorder="1" applyAlignment="1">
      <alignment horizontal="center" vertical="center" wrapText="1"/>
    </xf>
    <xf numFmtId="0" fontId="40" fillId="26" borderId="12" xfId="39" applyFont="1" applyFill="1" applyBorder="1" applyAlignment="1">
      <alignment horizontal="center" vertical="center" wrapText="1"/>
    </xf>
    <xf numFmtId="0" fontId="40" fillId="26" borderId="12" xfId="39" applyFont="1" applyFill="1" applyBorder="1" applyAlignment="1">
      <alignment horizontal="center" vertical="center"/>
    </xf>
    <xf numFmtId="0" fontId="40" fillId="26" borderId="15" xfId="39" applyFont="1" applyFill="1" applyBorder="1" applyAlignment="1">
      <alignment horizontal="center" vertical="center" wrapText="1"/>
    </xf>
    <xf numFmtId="0" fontId="40" fillId="26" borderId="16" xfId="39" applyFont="1" applyFill="1" applyBorder="1" applyAlignment="1">
      <alignment horizontal="center" vertical="center"/>
    </xf>
    <xf numFmtId="3" fontId="41" fillId="0" borderId="17" xfId="39" applyNumberFormat="1" applyFont="1" applyFill="1" applyBorder="1" applyAlignment="1">
      <alignment horizontal="center" vertical="center"/>
    </xf>
    <xf numFmtId="0" fontId="47" fillId="0" borderId="0" xfId="39" applyFont="1" applyFill="1" applyBorder="1" applyAlignment="1">
      <alignment horizontal="left" vertical="center"/>
    </xf>
    <xf numFmtId="0" fontId="40" fillId="26" borderId="18" xfId="39" applyFont="1" applyFill="1" applyBorder="1" applyAlignment="1">
      <alignment horizontal="center" vertical="center" wrapText="1"/>
    </xf>
    <xf numFmtId="0" fontId="40" fillId="26" borderId="10" xfId="39" applyFont="1" applyFill="1" applyBorder="1" applyAlignment="1">
      <alignment horizontal="center" vertical="center"/>
    </xf>
    <xf numFmtId="0" fontId="40" fillId="26" borderId="19" xfId="39" applyFont="1" applyFill="1" applyBorder="1" applyAlignment="1">
      <alignment horizontal="center" vertical="center" wrapText="1"/>
    </xf>
    <xf numFmtId="0" fontId="40" fillId="26" borderId="20" xfId="39" applyFont="1" applyFill="1" applyBorder="1" applyAlignment="1">
      <alignment horizontal="center" vertical="center"/>
    </xf>
    <xf numFmtId="3" fontId="41" fillId="0" borderId="21" xfId="39" applyNumberFormat="1" applyFont="1" applyFill="1" applyBorder="1" applyAlignment="1">
      <alignment horizontal="center" vertical="center"/>
    </xf>
    <xf numFmtId="0" fontId="48" fillId="26" borderId="10" xfId="39" applyFont="1" applyFill="1" applyBorder="1" applyAlignment="1">
      <alignment horizontal="center" vertical="center" wrapText="1"/>
    </xf>
    <xf numFmtId="0" fontId="49" fillId="26" borderId="18" xfId="39" applyFont="1" applyFill="1" applyBorder="1" applyAlignment="1">
      <alignment horizontal="center" vertical="center" wrapText="1"/>
    </xf>
    <xf numFmtId="0" fontId="49" fillId="26" borderId="10" xfId="39" applyFont="1" applyFill="1" applyBorder="1" applyAlignment="1">
      <alignment horizontal="center" vertical="center" wrapText="1"/>
    </xf>
    <xf numFmtId="3" fontId="41" fillId="26" borderId="21" xfId="39" applyNumberFormat="1" applyFont="1" applyFill="1" applyBorder="1" applyAlignment="1">
      <alignment horizontal="center" vertical="center"/>
    </xf>
    <xf numFmtId="0" fontId="40" fillId="26" borderId="0" xfId="39" applyFont="1" applyFill="1" applyBorder="1" applyAlignment="1">
      <alignment horizontal="left" vertical="center"/>
    </xf>
    <xf numFmtId="0" fontId="40" fillId="26" borderId="19" xfId="39" applyFont="1" applyFill="1" applyBorder="1" applyAlignment="1">
      <alignment horizontal="center" vertical="center"/>
    </xf>
    <xf numFmtId="0" fontId="42" fillId="26" borderId="10" xfId="39" applyFont="1" applyFill="1" applyBorder="1" applyAlignment="1">
      <alignment horizontal="center" vertical="center" wrapText="1"/>
    </xf>
    <xf numFmtId="0" fontId="40" fillId="0" borderId="20" xfId="39" applyFont="1" applyFill="1" applyBorder="1" applyAlignment="1">
      <alignment horizontal="center" vertical="center" wrapText="1"/>
    </xf>
    <xf numFmtId="0" fontId="39" fillId="0" borderId="0" xfId="39" applyFont="1" applyFill="1" applyBorder="1" applyAlignment="1">
      <alignment vertical="center"/>
    </xf>
    <xf numFmtId="0" fontId="39" fillId="0" borderId="0" xfId="39" applyFont="1" applyAlignment="1">
      <alignment vertical="center"/>
    </xf>
    <xf numFmtId="0" fontId="50" fillId="27" borderId="19" xfId="39" applyFont="1" applyFill="1" applyBorder="1" applyAlignment="1">
      <alignment vertical="center"/>
    </xf>
    <xf numFmtId="0" fontId="51" fillId="0" borderId="0" xfId="39" applyFont="1" applyAlignment="1">
      <alignment vertical="center"/>
    </xf>
    <xf numFmtId="0" fontId="50" fillId="26" borderId="19" xfId="39" applyFont="1" applyFill="1" applyBorder="1" applyAlignment="1">
      <alignment vertical="center"/>
    </xf>
    <xf numFmtId="0" fontId="51" fillId="26" borderId="0" xfId="39" applyFont="1" applyFill="1" applyAlignment="1">
      <alignment vertical="center"/>
    </xf>
    <xf numFmtId="0" fontId="39" fillId="26" borderId="0" xfId="39" applyFont="1" applyFill="1" applyAlignment="1">
      <alignment vertical="center"/>
    </xf>
    <xf numFmtId="0" fontId="39" fillId="26" borderId="0" xfId="39" applyFont="1" applyFill="1" applyBorder="1" applyAlignment="1">
      <alignment horizontal="center" vertical="center"/>
    </xf>
    <xf numFmtId="0" fontId="39" fillId="26" borderId="0" xfId="39" applyFont="1" applyFill="1" applyBorder="1" applyAlignment="1">
      <alignment vertical="center"/>
    </xf>
    <xf numFmtId="0" fontId="52" fillId="28" borderId="19" xfId="39" applyFont="1" applyFill="1" applyBorder="1" applyAlignment="1">
      <alignment vertical="center"/>
    </xf>
    <xf numFmtId="0" fontId="53" fillId="26" borderId="0" xfId="39" applyFont="1" applyFill="1" applyAlignment="1">
      <alignment vertical="center"/>
    </xf>
    <xf numFmtId="0" fontId="39" fillId="0" borderId="0" xfId="39" applyFont="1"/>
    <xf numFmtId="0" fontId="39" fillId="0" borderId="0" xfId="39" applyFont="1" applyFill="1" applyBorder="1" applyAlignment="1">
      <alignment horizontal="center"/>
    </xf>
    <xf numFmtId="0" fontId="39" fillId="0" borderId="0" xfId="39" applyFont="1" applyFill="1" applyBorder="1"/>
    <xf numFmtId="0" fontId="54" fillId="26" borderId="10" xfId="0" applyFont="1" applyFill="1" applyBorder="1" applyAlignment="1">
      <alignment horizontal="left" vertical="center"/>
    </xf>
    <xf numFmtId="0" fontId="34" fillId="0" borderId="0" xfId="0" applyFont="1" applyFill="1" applyBorder="1" applyAlignment="1">
      <alignment vertical="center"/>
    </xf>
    <xf numFmtId="0" fontId="42" fillId="0" borderId="0" xfId="0" applyFont="1" applyFill="1" applyBorder="1" applyAlignment="1">
      <alignment vertical="center"/>
    </xf>
    <xf numFmtId="0" fontId="55" fillId="0" borderId="0" xfId="0" applyFont="1" applyFill="1" applyBorder="1" applyAlignment="1">
      <alignment vertical="center"/>
    </xf>
    <xf numFmtId="0" fontId="33" fillId="0" borderId="0" xfId="0" applyFont="1" applyFill="1" applyBorder="1" applyAlignment="1">
      <alignment vertical="center"/>
    </xf>
    <xf numFmtId="0" fontId="56" fillId="0" borderId="0" xfId="0" applyFont="1" applyFill="1" applyBorder="1" applyAlignment="1">
      <alignment vertical="center"/>
    </xf>
    <xf numFmtId="0" fontId="56" fillId="0" borderId="0" xfId="0" applyFont="1" applyBorder="1" applyAlignment="1">
      <alignment vertical="center"/>
    </xf>
    <xf numFmtId="0" fontId="33" fillId="0" borderId="0" xfId="0" applyFont="1" applyBorder="1" applyAlignment="1">
      <alignment vertical="center"/>
    </xf>
    <xf numFmtId="0" fontId="57" fillId="0" borderId="0" xfId="0" applyFont="1" applyBorder="1" applyAlignment="1">
      <alignment horizontal="center" vertical="center"/>
    </xf>
    <xf numFmtId="0" fontId="33" fillId="0" borderId="0" xfId="0" applyFont="1" applyFill="1" applyBorder="1" applyAlignment="1">
      <alignment horizontal="center" vertical="center"/>
    </xf>
    <xf numFmtId="0" fontId="58" fillId="0" borderId="0" xfId="0" applyFont="1" applyFill="1" applyBorder="1" applyAlignment="1">
      <alignment vertical="center"/>
    </xf>
    <xf numFmtId="3" fontId="59" fillId="0" borderId="0" xfId="0" applyNumberFormat="1" applyFont="1" applyFill="1" applyBorder="1" applyAlignment="1">
      <alignment horizontal="center" vertical="center" wrapText="1"/>
    </xf>
    <xf numFmtId="0" fontId="60" fillId="29" borderId="10" xfId="0" applyFont="1" applyFill="1" applyBorder="1" applyAlignment="1">
      <alignment horizontal="center" vertical="center"/>
    </xf>
    <xf numFmtId="0" fontId="39" fillId="29" borderId="10" xfId="0" applyFont="1" applyFill="1" applyBorder="1" applyAlignment="1">
      <alignment vertical="center" wrapText="1"/>
    </xf>
    <xf numFmtId="0" fontId="39" fillId="0" borderId="0" xfId="0" applyFont="1" applyFill="1" applyBorder="1" applyAlignment="1">
      <alignment vertical="center" wrapText="1"/>
    </xf>
    <xf numFmtId="0" fontId="59" fillId="0" borderId="0" xfId="0" applyFont="1" applyFill="1" applyBorder="1" applyAlignment="1">
      <alignment horizontal="justify" vertical="center" wrapText="1"/>
    </xf>
    <xf numFmtId="0" fontId="59" fillId="0" borderId="0" xfId="0" applyFont="1" applyFill="1" applyBorder="1" applyAlignment="1">
      <alignment vertical="center" wrapText="1"/>
    </xf>
    <xf numFmtId="0" fontId="61" fillId="0" borderId="0" xfId="0" applyFont="1" applyFill="1" applyBorder="1" applyAlignment="1">
      <alignment vertical="center" wrapText="1"/>
    </xf>
    <xf numFmtId="0" fontId="60" fillId="29" borderId="10" xfId="0" applyFont="1" applyFill="1" applyBorder="1" applyAlignment="1">
      <alignment horizontal="center" vertical="center" wrapText="1"/>
    </xf>
    <xf numFmtId="0" fontId="60" fillId="29" borderId="10" xfId="39" applyFont="1" applyFill="1" applyBorder="1" applyAlignment="1">
      <alignment horizontal="center" vertical="center"/>
    </xf>
    <xf numFmtId="0" fontId="39" fillId="29" borderId="10" xfId="0" applyFont="1" applyFill="1" applyBorder="1" applyAlignment="1">
      <alignment horizontal="left" vertical="center"/>
    </xf>
    <xf numFmtId="0" fontId="62" fillId="29" borderId="10" xfId="0" applyFont="1" applyFill="1" applyBorder="1" applyAlignment="1">
      <alignment horizontal="center" vertical="center" wrapText="1"/>
    </xf>
    <xf numFmtId="0" fontId="63" fillId="29" borderId="10" xfId="0" applyFont="1" applyFill="1" applyBorder="1" applyAlignment="1">
      <alignment vertical="center" wrapText="1"/>
    </xf>
    <xf numFmtId="0" fontId="33" fillId="0" borderId="0" xfId="0" applyFont="1" applyFill="1" applyBorder="1" applyAlignment="1">
      <alignment horizontal="justify" vertical="center"/>
    </xf>
    <xf numFmtId="0" fontId="42" fillId="0" borderId="0" xfId="0" applyFont="1"/>
    <xf numFmtId="0" fontId="42" fillId="0" borderId="0" xfId="0" applyFont="1" applyBorder="1"/>
    <xf numFmtId="0" fontId="42" fillId="26" borderId="0" xfId="0" applyFont="1" applyFill="1" applyBorder="1" applyAlignment="1">
      <alignment horizontal="left" vertical="center" wrapText="1"/>
    </xf>
    <xf numFmtId="0" fontId="40" fillId="0" borderId="0" xfId="0" applyFont="1"/>
    <xf numFmtId="0" fontId="64" fillId="0" borderId="0" xfId="0" applyFont="1"/>
    <xf numFmtId="0" fontId="65" fillId="0" borderId="0" xfId="0" applyFont="1"/>
    <xf numFmtId="0" fontId="39" fillId="0" borderId="0" xfId="0" applyFont="1" applyFill="1"/>
    <xf numFmtId="0" fontId="39" fillId="0" borderId="0" xfId="0" applyFont="1"/>
    <xf numFmtId="0" fontId="60" fillId="0" borderId="0" xfId="0" applyFont="1" applyAlignment="1">
      <alignment horizontal="left"/>
    </xf>
    <xf numFmtId="0" fontId="60" fillId="0" borderId="0" xfId="0" applyFont="1"/>
    <xf numFmtId="0" fontId="66" fillId="26" borderId="0" xfId="0" applyFont="1" applyFill="1" applyBorder="1" applyAlignment="1">
      <alignment vertical="center"/>
    </xf>
    <xf numFmtId="0" fontId="40" fillId="0" borderId="0" xfId="0" applyFont="1" applyAlignment="1">
      <alignment vertical="center"/>
    </xf>
    <xf numFmtId="0" fontId="42" fillId="0" borderId="0" xfId="0" applyFont="1" applyAlignment="1">
      <alignment vertical="center"/>
    </xf>
    <xf numFmtId="0" fontId="67" fillId="25" borderId="23" xfId="0" applyFont="1" applyFill="1" applyBorder="1" applyAlignment="1">
      <alignment vertical="center"/>
    </xf>
    <xf numFmtId="0" fontId="65" fillId="25" borderId="24" xfId="0" applyFont="1" applyFill="1" applyBorder="1" applyAlignment="1">
      <alignment horizontal="left" vertical="center"/>
    </xf>
    <xf numFmtId="0" fontId="40" fillId="26" borderId="0" xfId="0" applyFont="1" applyFill="1" applyBorder="1" applyAlignment="1">
      <alignment vertical="center"/>
    </xf>
    <xf numFmtId="0" fontId="66" fillId="0" borderId="0" xfId="0" applyFont="1" applyAlignment="1">
      <alignment vertical="center"/>
    </xf>
    <xf numFmtId="0" fontId="68" fillId="0" borderId="0" xfId="0" applyFont="1" applyAlignment="1">
      <alignment vertical="center"/>
    </xf>
    <xf numFmtId="0" fontId="44" fillId="0" borderId="25" xfId="0" applyFont="1" applyFill="1" applyBorder="1" applyAlignment="1">
      <alignment horizontal="left" vertical="center"/>
    </xf>
    <xf numFmtId="0" fontId="39" fillId="26" borderId="0" xfId="0" applyFont="1" applyFill="1" applyBorder="1" applyAlignment="1">
      <alignment vertical="center"/>
    </xf>
    <xf numFmtId="0" fontId="39" fillId="0" borderId="0" xfId="0" applyFont="1" applyAlignment="1">
      <alignment vertical="center"/>
    </xf>
    <xf numFmtId="0" fontId="60" fillId="0" borderId="0" xfId="0" applyFont="1" applyAlignment="1">
      <alignment vertical="center"/>
    </xf>
    <xf numFmtId="0" fontId="69" fillId="0" borderId="0" xfId="0" applyFont="1" applyFill="1" applyBorder="1" applyAlignment="1">
      <alignment horizontal="left" vertical="center"/>
    </xf>
    <xf numFmtId="0" fontId="70" fillId="0" borderId="0" xfId="0" applyFont="1" applyFill="1" applyAlignment="1">
      <alignment vertical="center"/>
    </xf>
    <xf numFmtId="0" fontId="71" fillId="0" borderId="0" xfId="0" applyFont="1" applyFill="1" applyBorder="1" applyAlignment="1">
      <alignment vertical="center"/>
    </xf>
    <xf numFmtId="0" fontId="72" fillId="0" borderId="0" xfId="0" applyFont="1" applyFill="1" applyBorder="1" applyAlignment="1">
      <alignment horizontal="left" vertical="center"/>
    </xf>
    <xf numFmtId="0" fontId="73" fillId="0" borderId="0" xfId="0" applyFont="1" applyFill="1" applyBorder="1" applyAlignment="1">
      <alignment vertical="center"/>
    </xf>
    <xf numFmtId="0" fontId="73" fillId="0" borderId="0" xfId="0" applyFont="1" applyFill="1" applyAlignment="1">
      <alignment vertical="center"/>
    </xf>
    <xf numFmtId="0" fontId="73" fillId="0" borderId="26" xfId="0" applyFont="1" applyFill="1" applyBorder="1" applyAlignment="1">
      <alignment vertical="center"/>
    </xf>
    <xf numFmtId="0" fontId="72" fillId="0" borderId="26" xfId="0" applyFont="1" applyFill="1" applyBorder="1" applyAlignment="1">
      <alignment horizontal="left" vertical="center"/>
    </xf>
    <xf numFmtId="0" fontId="44" fillId="0" borderId="0" xfId="0" applyFont="1" applyFill="1" applyBorder="1" applyAlignment="1">
      <alignment horizontal="left" vertical="center"/>
    </xf>
    <xf numFmtId="0" fontId="74" fillId="0" borderId="0" xfId="0" applyFont="1" applyFill="1" applyBorder="1" applyAlignment="1">
      <alignment vertical="center"/>
    </xf>
    <xf numFmtId="0" fontId="44" fillId="26" borderId="0" xfId="0" applyFont="1" applyFill="1" applyBorder="1" applyAlignment="1">
      <alignment vertical="center"/>
    </xf>
    <xf numFmtId="0" fontId="74" fillId="0" borderId="0" xfId="0" applyFont="1" applyFill="1" applyAlignment="1">
      <alignment vertical="center"/>
    </xf>
    <xf numFmtId="0" fontId="44" fillId="0" borderId="27" xfId="0" applyFont="1" applyBorder="1" applyAlignment="1">
      <alignment horizontal="left" vertical="center"/>
    </xf>
    <xf numFmtId="0" fontId="74" fillId="0" borderId="28" xfId="0" applyFont="1" applyFill="1" applyBorder="1" applyAlignment="1">
      <alignment vertical="center"/>
    </xf>
    <xf numFmtId="0" fontId="74" fillId="0" borderId="22" xfId="0" applyFont="1" applyFill="1" applyBorder="1" applyAlignment="1">
      <alignment vertical="center"/>
    </xf>
    <xf numFmtId="0" fontId="44" fillId="0" borderId="22" xfId="0" applyFont="1" applyFill="1" applyBorder="1" applyAlignment="1">
      <alignment horizontal="left" vertical="center"/>
    </xf>
    <xf numFmtId="0" fontId="74" fillId="0" borderId="27" xfId="0" applyFont="1" applyFill="1" applyBorder="1" applyAlignment="1">
      <alignment vertical="center"/>
    </xf>
    <xf numFmtId="0" fontId="74" fillId="0" borderId="0" xfId="0" applyFont="1" applyFill="1" applyBorder="1" applyAlignment="1">
      <alignment horizontal="left" vertical="center"/>
    </xf>
    <xf numFmtId="0" fontId="75" fillId="0" borderId="28" xfId="0" applyFont="1" applyFill="1" applyBorder="1" applyAlignment="1">
      <alignment horizontal="left" vertical="center"/>
    </xf>
    <xf numFmtId="0" fontId="76" fillId="0" borderId="22" xfId="0" applyFont="1" applyFill="1" applyBorder="1" applyAlignment="1">
      <alignment horizontal="left" vertical="center"/>
    </xf>
    <xf numFmtId="0" fontId="73" fillId="0" borderId="0" xfId="0" applyFont="1" applyFill="1" applyBorder="1" applyAlignment="1">
      <alignment horizontal="left" vertical="center"/>
    </xf>
    <xf numFmtId="0" fontId="42" fillId="26" borderId="0" xfId="0" applyFont="1" applyFill="1" applyBorder="1" applyAlignment="1">
      <alignment vertical="center"/>
    </xf>
    <xf numFmtId="0" fontId="75" fillId="0" borderId="27" xfId="0" applyFont="1" applyFill="1" applyBorder="1" applyAlignment="1">
      <alignment horizontal="left" vertical="center"/>
    </xf>
    <xf numFmtId="0" fontId="76" fillId="0" borderId="0" xfId="0" applyFont="1" applyFill="1" applyBorder="1" applyAlignment="1">
      <alignment horizontal="left" vertical="center"/>
    </xf>
    <xf numFmtId="0" fontId="77" fillId="0" borderId="0" xfId="0" applyFont="1" applyFill="1" applyBorder="1"/>
    <xf numFmtId="0" fontId="76" fillId="0" borderId="0" xfId="0" applyFont="1" applyFill="1" applyBorder="1" applyAlignment="1">
      <alignment horizontal="left"/>
    </xf>
    <xf numFmtId="0" fontId="70" fillId="0" borderId="0" xfId="0" applyFont="1" applyFill="1" applyBorder="1"/>
    <xf numFmtId="0" fontId="60" fillId="0" borderId="0" xfId="0" applyFont="1" applyBorder="1"/>
    <xf numFmtId="0" fontId="60" fillId="26" borderId="0" xfId="0" applyFont="1" applyFill="1" applyBorder="1"/>
    <xf numFmtId="0" fontId="78" fillId="0" borderId="0" xfId="0" applyFont="1" applyFill="1" applyBorder="1"/>
    <xf numFmtId="0" fontId="79" fillId="0" borderId="27" xfId="0" applyFont="1" applyFill="1" applyBorder="1" applyAlignment="1">
      <alignment horizontal="left"/>
    </xf>
    <xf numFmtId="0" fontId="79" fillId="0" borderId="25" xfId="0" applyFont="1" applyFill="1" applyBorder="1" applyAlignment="1">
      <alignment horizontal="left"/>
    </xf>
    <xf numFmtId="0" fontId="60" fillId="26" borderId="0" xfId="0" applyFont="1" applyFill="1" applyBorder="1" applyAlignment="1">
      <alignment horizontal="left" vertical="center" wrapText="1"/>
    </xf>
    <xf numFmtId="0" fontId="80" fillId="0" borderId="0" xfId="0" applyFont="1"/>
    <xf numFmtId="0" fontId="81" fillId="0" borderId="0" xfId="0" applyFont="1"/>
    <xf numFmtId="0" fontId="39" fillId="0" borderId="27" xfId="0" applyFont="1" applyFill="1" applyBorder="1"/>
    <xf numFmtId="0" fontId="39" fillId="0" borderId="25" xfId="0" applyFont="1" applyBorder="1"/>
    <xf numFmtId="0" fontId="82" fillId="26" borderId="0" xfId="0" applyFont="1" applyFill="1" applyBorder="1"/>
    <xf numFmtId="0" fontId="83" fillId="25" borderId="27" xfId="0" applyFont="1" applyFill="1" applyBorder="1"/>
    <xf numFmtId="0" fontId="81" fillId="25" borderId="25" xfId="0" applyFont="1" applyFill="1" applyBorder="1" applyAlignment="1">
      <alignment horizontal="left"/>
    </xf>
    <xf numFmtId="0" fontId="70" fillId="0" borderId="0" xfId="0" applyFont="1" applyFill="1"/>
    <xf numFmtId="0" fontId="39" fillId="26" borderId="0" xfId="0" applyFont="1" applyFill="1" applyBorder="1"/>
    <xf numFmtId="0" fontId="82" fillId="0" borderId="0" xfId="0" applyFont="1"/>
    <xf numFmtId="0" fontId="84" fillId="0" borderId="0" xfId="0" applyFont="1"/>
    <xf numFmtId="0" fontId="82" fillId="0" borderId="27" xfId="0" applyFont="1" applyFill="1" applyBorder="1"/>
    <xf numFmtId="0" fontId="80" fillId="0" borderId="25" xfId="0" applyFont="1" applyFill="1" applyBorder="1" applyAlignment="1">
      <alignment horizontal="left"/>
    </xf>
    <xf numFmtId="0" fontId="39" fillId="0" borderId="25" xfId="0" applyFont="1" applyFill="1" applyBorder="1" applyAlignment="1">
      <alignment horizontal="left"/>
    </xf>
    <xf numFmtId="0" fontId="85" fillId="0" borderId="25" xfId="0" applyFont="1" applyFill="1" applyBorder="1" applyAlignment="1">
      <alignment horizontal="left"/>
    </xf>
    <xf numFmtId="0" fontId="80" fillId="0" borderId="27" xfId="0" applyFont="1" applyFill="1" applyBorder="1"/>
    <xf numFmtId="0" fontId="81" fillId="26" borderId="0" xfId="0" applyFont="1" applyFill="1" applyBorder="1"/>
    <xf numFmtId="0" fontId="80" fillId="26" borderId="0" xfId="0" applyFont="1" applyFill="1" applyBorder="1"/>
    <xf numFmtId="0" fontId="82" fillId="0" borderId="27" xfId="0" applyFont="1" applyBorder="1"/>
    <xf numFmtId="0" fontId="82" fillId="0" borderId="25" xfId="0" applyFont="1" applyBorder="1"/>
    <xf numFmtId="0" fontId="60" fillId="0" borderId="27" xfId="0" applyFont="1" applyBorder="1"/>
    <xf numFmtId="0" fontId="60" fillId="0" borderId="25" xfId="0" applyFont="1" applyBorder="1"/>
    <xf numFmtId="0" fontId="69" fillId="0" borderId="0" xfId="0" applyFont="1" applyFill="1" applyBorder="1" applyAlignment="1">
      <alignment horizontal="left"/>
    </xf>
    <xf numFmtId="0" fontId="71" fillId="0" borderId="0" xfId="0" applyFont="1" applyFill="1" applyBorder="1"/>
    <xf numFmtId="0" fontId="70" fillId="0" borderId="27" xfId="0" applyFont="1" applyFill="1" applyBorder="1"/>
    <xf numFmtId="0" fontId="70" fillId="0" borderId="25" xfId="0" applyFont="1" applyFill="1" applyBorder="1"/>
    <xf numFmtId="0" fontId="40" fillId="26" borderId="0" xfId="0" applyFont="1" applyFill="1" applyBorder="1"/>
    <xf numFmtId="0" fontId="73" fillId="0" borderId="0" xfId="0" applyFont="1" applyFill="1" applyBorder="1"/>
    <xf numFmtId="0" fontId="73" fillId="0" borderId="0" xfId="0" applyFont="1" applyFill="1"/>
    <xf numFmtId="0" fontId="86" fillId="0" borderId="27" xfId="0" applyFont="1" applyFill="1" applyBorder="1"/>
    <xf numFmtId="0" fontId="73" fillId="0" borderId="25" xfId="0" applyFont="1" applyFill="1" applyBorder="1"/>
    <xf numFmtId="0" fontId="72" fillId="0" borderId="26" xfId="0" applyFont="1" applyFill="1" applyBorder="1" applyAlignment="1">
      <alignment horizontal="left"/>
    </xf>
    <xf numFmtId="0" fontId="44" fillId="26" borderId="0" xfId="0" applyFont="1" applyFill="1" applyBorder="1"/>
    <xf numFmtId="0" fontId="74" fillId="0" borderId="0" xfId="0" applyFont="1" applyFill="1" applyBorder="1"/>
    <xf numFmtId="0" fontId="74" fillId="0" borderId="0" xfId="0" applyFont="1" applyFill="1"/>
    <xf numFmtId="0" fontId="44" fillId="0" borderId="27" xfId="0" applyFont="1" applyBorder="1" applyAlignment="1">
      <alignment horizontal="left" vertical="center" indent="4"/>
    </xf>
    <xf numFmtId="0" fontId="74" fillId="0" borderId="25" xfId="0" applyFont="1" applyFill="1" applyBorder="1"/>
    <xf numFmtId="0" fontId="44" fillId="0" borderId="0" xfId="0" applyFont="1" applyFill="1" applyBorder="1" applyAlignment="1">
      <alignment horizontal="left"/>
    </xf>
    <xf numFmtId="0" fontId="44" fillId="0" borderId="0" xfId="0" applyFont="1" applyFill="1" applyBorder="1"/>
    <xf numFmtId="0" fontId="74" fillId="0" borderId="27" xfId="0" applyFont="1" applyFill="1" applyBorder="1"/>
    <xf numFmtId="0" fontId="44" fillId="0" borderId="22" xfId="0" applyFont="1" applyFill="1" applyBorder="1" applyAlignment="1">
      <alignment horizontal="left"/>
    </xf>
    <xf numFmtId="0" fontId="74" fillId="0" borderId="0" xfId="0" applyFont="1" applyFill="1" applyBorder="1" applyAlignment="1">
      <alignment horizontal="left"/>
    </xf>
    <xf numFmtId="0" fontId="75" fillId="0" borderId="27" xfId="0" applyFont="1" applyFill="1" applyBorder="1" applyAlignment="1">
      <alignment horizontal="left"/>
    </xf>
    <xf numFmtId="0" fontId="76" fillId="0" borderId="25" xfId="0" applyFont="1" applyFill="1" applyBorder="1" applyAlignment="1">
      <alignment horizontal="left"/>
    </xf>
    <xf numFmtId="0" fontId="60" fillId="25" borderId="27" xfId="0" applyFont="1" applyFill="1" applyBorder="1" applyAlignment="1">
      <alignment horizontal="left"/>
    </xf>
    <xf numFmtId="0" fontId="76" fillId="25" borderId="25" xfId="0" applyFont="1" applyFill="1" applyBorder="1" applyAlignment="1">
      <alignment horizontal="left"/>
    </xf>
    <xf numFmtId="0" fontId="60" fillId="0" borderId="0" xfId="0" applyFont="1" applyFill="1" applyBorder="1"/>
    <xf numFmtId="0" fontId="77" fillId="0" borderId="0" xfId="0" applyFont="1" applyFill="1"/>
    <xf numFmtId="0" fontId="60" fillId="0" borderId="27" xfId="0" applyFont="1" applyFill="1" applyBorder="1" applyAlignment="1">
      <alignment horizontal="left"/>
    </xf>
    <xf numFmtId="0" fontId="87" fillId="0" borderId="0" xfId="0" applyFont="1" applyFill="1" applyBorder="1" applyAlignment="1">
      <alignment horizontal="left"/>
    </xf>
    <xf numFmtId="0" fontId="60" fillId="29" borderId="10" xfId="0" applyFont="1" applyFill="1" applyBorder="1" applyAlignment="1">
      <alignment horizontal="center" vertical="center" wrapText="1"/>
    </xf>
    <xf numFmtId="0" fontId="90" fillId="26" borderId="0" xfId="39" applyFont="1" applyFill="1" applyBorder="1" applyAlignment="1">
      <alignment horizontal="left" vertical="center"/>
    </xf>
    <xf numFmtId="0" fontId="90" fillId="0" borderId="0" xfId="39" applyFont="1" applyFill="1" applyBorder="1" applyAlignment="1">
      <alignment horizontal="left" vertical="center"/>
    </xf>
    <xf numFmtId="0" fontId="91" fillId="0" borderId="0" xfId="39" applyFont="1" applyFill="1" applyBorder="1" applyAlignment="1">
      <alignment horizontal="left" vertical="center"/>
    </xf>
    <xf numFmtId="0" fontId="92" fillId="0" borderId="0" xfId="39" applyFont="1" applyFill="1" applyBorder="1" applyAlignment="1">
      <alignment horizontal="left" vertical="center"/>
    </xf>
    <xf numFmtId="0" fontId="91" fillId="25" borderId="0" xfId="39" applyFont="1" applyFill="1" applyBorder="1" applyAlignment="1">
      <alignment horizontal="left" vertical="center"/>
    </xf>
    <xf numFmtId="0" fontId="40" fillId="26" borderId="0" xfId="39" applyFont="1" applyFill="1" applyBorder="1" applyAlignment="1">
      <alignment horizontal="center" vertical="center" wrapText="1"/>
    </xf>
    <xf numFmtId="0" fontId="40" fillId="0" borderId="30" xfId="39" applyFont="1" applyFill="1" applyBorder="1" applyAlignment="1">
      <alignment horizontal="center" vertical="center" wrapText="1"/>
    </xf>
    <xf numFmtId="0" fontId="40" fillId="0" borderId="30" xfId="39" applyFont="1" applyBorder="1" applyAlignment="1">
      <alignment horizontal="center" vertical="center" wrapText="1"/>
    </xf>
    <xf numFmtId="0" fontId="40" fillId="24" borderId="30" xfId="39" applyFont="1" applyFill="1" applyBorder="1" applyAlignment="1">
      <alignment horizontal="center" vertical="center" wrapText="1"/>
    </xf>
    <xf numFmtId="0" fontId="39" fillId="24" borderId="30" xfId="39" applyFont="1" applyFill="1" applyBorder="1" applyAlignment="1">
      <alignment horizontal="center" vertical="center" wrapText="1"/>
    </xf>
    <xf numFmtId="0" fontId="40" fillId="24" borderId="30" xfId="39" applyFont="1" applyFill="1" applyBorder="1" applyAlignment="1">
      <alignment horizontal="center" vertical="center"/>
    </xf>
    <xf numFmtId="0" fontId="34" fillId="0" borderId="0" xfId="39" applyFont="1" applyBorder="1" applyAlignment="1">
      <alignment horizontal="center" vertical="center" wrapText="1"/>
    </xf>
    <xf numFmtId="0" fontId="93" fillId="30" borderId="0" xfId="39" applyFont="1" applyFill="1" applyBorder="1" applyAlignment="1">
      <alignment horizontal="left" vertical="center"/>
    </xf>
    <xf numFmtId="0" fontId="42" fillId="0" borderId="27" xfId="39" applyFont="1" applyBorder="1" applyAlignment="1">
      <alignment horizontal="center" vertical="center" wrapText="1"/>
    </xf>
    <xf numFmtId="4" fontId="41" fillId="0" borderId="20" xfId="39" applyNumberFormat="1" applyFont="1" applyFill="1" applyBorder="1" applyAlignment="1">
      <alignment horizontal="center" vertical="center"/>
    </xf>
    <xf numFmtId="4" fontId="41" fillId="0" borderId="32" xfId="39" applyNumberFormat="1" applyFont="1" applyFill="1" applyBorder="1" applyAlignment="1">
      <alignment horizontal="center" vertical="center"/>
    </xf>
    <xf numFmtId="4" fontId="41" fillId="0" borderId="16" xfId="39" applyNumberFormat="1" applyFont="1" applyFill="1" applyBorder="1" applyAlignment="1">
      <alignment horizontal="center" vertical="center"/>
    </xf>
    <xf numFmtId="4" fontId="41" fillId="26" borderId="21" xfId="39" applyNumberFormat="1" applyFont="1" applyFill="1" applyBorder="1" applyAlignment="1">
      <alignment horizontal="center" vertical="center"/>
    </xf>
    <xf numFmtId="0" fontId="41" fillId="0" borderId="29" xfId="0" applyFont="1" applyBorder="1" applyAlignment="1">
      <alignment horizontal="center" vertical="center"/>
    </xf>
    <xf numFmtId="0" fontId="54" fillId="26" borderId="20" xfId="0" applyFont="1" applyFill="1" applyBorder="1" applyAlignment="1">
      <alignment horizontal="left" vertical="center"/>
    </xf>
    <xf numFmtId="0" fontId="96" fillId="0" borderId="29" xfId="0" applyFont="1" applyBorder="1" applyAlignment="1">
      <alignment horizontal="center" vertical="center"/>
    </xf>
    <xf numFmtId="0" fontId="89" fillId="26" borderId="20" xfId="0" applyFont="1" applyFill="1" applyBorder="1" applyAlignment="1">
      <alignment horizontal="left" vertical="center"/>
    </xf>
    <xf numFmtId="0" fontId="98" fillId="0" borderId="29" xfId="0" applyFont="1" applyBorder="1" applyAlignment="1">
      <alignment horizontal="center" vertical="center"/>
    </xf>
    <xf numFmtId="0" fontId="99" fillId="26" borderId="10" xfId="0" applyFont="1" applyFill="1" applyBorder="1" applyAlignment="1">
      <alignment horizontal="left" vertical="center"/>
    </xf>
    <xf numFmtId="0" fontId="54" fillId="26" borderId="18" xfId="0" applyFont="1" applyFill="1" applyBorder="1" applyAlignment="1">
      <alignment horizontal="center" vertical="center"/>
    </xf>
    <xf numFmtId="0" fontId="35" fillId="0" borderId="29" xfId="0" applyFont="1" applyBorder="1" applyAlignment="1">
      <alignment horizontal="center" vertical="center"/>
    </xf>
    <xf numFmtId="0" fontId="54" fillId="0" borderId="29" xfId="0" applyFont="1" applyBorder="1" applyAlignment="1">
      <alignment horizontal="center" vertical="center"/>
    </xf>
    <xf numFmtId="0" fontId="100" fillId="0" borderId="0" xfId="39" applyFont="1" applyFill="1" applyBorder="1" applyAlignment="1">
      <alignment horizontal="center" vertical="center"/>
    </xf>
    <xf numFmtId="0" fontId="44" fillId="0" borderId="33" xfId="0" applyFont="1" applyFill="1" applyBorder="1" applyAlignment="1">
      <alignment horizontal="left" vertical="center"/>
    </xf>
    <xf numFmtId="3" fontId="41" fillId="0" borderId="34" xfId="39" applyNumberFormat="1" applyFont="1" applyFill="1" applyBorder="1" applyAlignment="1">
      <alignment horizontal="center" vertical="center"/>
    </xf>
    <xf numFmtId="3" fontId="41" fillId="0" borderId="38" xfId="39" applyNumberFormat="1" applyFont="1" applyFill="1" applyBorder="1" applyAlignment="1">
      <alignment horizontal="center" vertical="center"/>
    </xf>
    <xf numFmtId="0" fontId="54" fillId="26" borderId="40" xfId="0" applyFont="1" applyFill="1" applyBorder="1" applyAlignment="1">
      <alignment horizontal="center" vertical="center"/>
    </xf>
    <xf numFmtId="0" fontId="54" fillId="26" borderId="13" xfId="0" applyFont="1" applyFill="1" applyBorder="1" applyAlignment="1">
      <alignment horizontal="left" vertical="center"/>
    </xf>
    <xf numFmtId="0" fontId="40" fillId="26" borderId="30" xfId="39" applyFont="1" applyFill="1" applyBorder="1" applyAlignment="1">
      <alignment horizontal="center" vertical="center" wrapText="1"/>
    </xf>
    <xf numFmtId="0" fontId="88" fillId="0" borderId="29" xfId="39" applyFont="1" applyFill="1" applyBorder="1" applyAlignment="1">
      <alignment horizontal="center" vertical="center" wrapText="1"/>
    </xf>
    <xf numFmtId="2" fontId="51" fillId="0" borderId="45" xfId="39" applyNumberFormat="1" applyFont="1" applyBorder="1" applyAlignment="1">
      <alignment horizontal="left" vertical="center" wrapText="1"/>
    </xf>
    <xf numFmtId="0" fontId="40" fillId="0" borderId="30" xfId="39" applyFont="1" applyFill="1" applyBorder="1" applyAlignment="1">
      <alignment horizontal="center" vertical="center"/>
    </xf>
    <xf numFmtId="0" fontId="40" fillId="0" borderId="30" xfId="39" applyFont="1" applyBorder="1" applyAlignment="1">
      <alignment horizontal="center" vertical="center"/>
    </xf>
    <xf numFmtId="0" fontId="40" fillId="0" borderId="45" xfId="39" applyFont="1" applyFill="1" applyBorder="1" applyAlignment="1">
      <alignment horizontal="center" vertical="center" wrapText="1"/>
    </xf>
    <xf numFmtId="3" fontId="41" fillId="0" borderId="47" xfId="39" applyNumberFormat="1" applyFont="1" applyFill="1" applyBorder="1" applyAlignment="1">
      <alignment horizontal="center" vertical="center"/>
    </xf>
    <xf numFmtId="0" fontId="44" fillId="0" borderId="44" xfId="0" quotePrefix="1" applyFont="1" applyFill="1" applyBorder="1" applyAlignment="1">
      <alignment horizontal="left" vertical="center"/>
    </xf>
    <xf numFmtId="0" fontId="44" fillId="0" borderId="0" xfId="0" applyFont="1" applyFill="1" applyBorder="1" applyAlignment="1">
      <alignment vertical="center"/>
    </xf>
    <xf numFmtId="0" fontId="96" fillId="0" borderId="0" xfId="0" applyFont="1" applyBorder="1" applyAlignment="1">
      <alignment horizontal="center" vertical="center"/>
    </xf>
    <xf numFmtId="0" fontId="100" fillId="0" borderId="0" xfId="39" applyFont="1" applyFill="1" applyBorder="1" applyAlignment="1">
      <alignment vertical="center"/>
    </xf>
    <xf numFmtId="0" fontId="83" fillId="25" borderId="0" xfId="0" applyFont="1" applyFill="1" applyBorder="1"/>
    <xf numFmtId="0" fontId="39" fillId="0" borderId="0" xfId="0" applyFont="1" applyFill="1" applyBorder="1"/>
    <xf numFmtId="0" fontId="39" fillId="0" borderId="0" xfId="0" applyFont="1" applyBorder="1"/>
    <xf numFmtId="0" fontId="82" fillId="0" borderId="0" xfId="0" applyFont="1" applyBorder="1"/>
    <xf numFmtId="0" fontId="72" fillId="0" borderId="0" xfId="0" applyFont="1" applyFill="1" applyBorder="1" applyAlignment="1">
      <alignment horizontal="left"/>
    </xf>
    <xf numFmtId="0" fontId="44" fillId="0" borderId="48" xfId="0" applyFont="1" applyFill="1" applyBorder="1" applyAlignment="1">
      <alignment vertical="center"/>
    </xf>
    <xf numFmtId="0" fontId="67" fillId="25" borderId="24" xfId="0" applyFont="1" applyFill="1" applyBorder="1" applyAlignment="1">
      <alignment vertical="center"/>
    </xf>
    <xf numFmtId="0" fontId="44" fillId="0" borderId="25" xfId="0" quotePrefix="1" applyFont="1" applyFill="1" applyBorder="1" applyAlignment="1">
      <alignment horizontal="left" vertical="center"/>
    </xf>
    <xf numFmtId="0" fontId="86" fillId="0" borderId="27" xfId="0" applyFont="1" applyFill="1" applyBorder="1" applyAlignment="1">
      <alignment vertical="center"/>
    </xf>
    <xf numFmtId="0" fontId="44" fillId="0" borderId="55" xfId="0" applyFont="1" applyFill="1" applyBorder="1" applyAlignment="1">
      <alignment vertical="center"/>
    </xf>
    <xf numFmtId="0" fontId="44" fillId="0" borderId="56" xfId="0" applyFont="1" applyFill="1" applyBorder="1" applyAlignment="1">
      <alignment vertical="center"/>
    </xf>
    <xf numFmtId="0" fontId="44" fillId="0" borderId="57" xfId="0" applyFont="1" applyFill="1" applyBorder="1" applyAlignment="1">
      <alignment vertical="center"/>
    </xf>
    <xf numFmtId="0" fontId="51" fillId="26" borderId="0" xfId="0" applyFont="1" applyFill="1" applyBorder="1" applyAlignment="1">
      <alignment horizontal="center" vertical="center"/>
    </xf>
    <xf numFmtId="0" fontId="51" fillId="26" borderId="0" xfId="0" applyFont="1" applyFill="1" applyBorder="1" applyAlignment="1">
      <alignment horizontal="left" vertical="center"/>
    </xf>
    <xf numFmtId="0" fontId="49" fillId="26" borderId="0" xfId="39" applyFont="1" applyFill="1" applyBorder="1" applyAlignment="1">
      <alignment horizontal="center" vertical="center" wrapText="1"/>
    </xf>
    <xf numFmtId="0" fontId="40" fillId="26" borderId="0" xfId="39" applyFont="1" applyFill="1" applyBorder="1" applyAlignment="1">
      <alignment horizontal="center" vertical="center"/>
    </xf>
    <xf numFmtId="0" fontId="40" fillId="0" borderId="37" xfId="39" applyFont="1" applyFill="1" applyBorder="1" applyAlignment="1">
      <alignment horizontal="center" vertical="center" wrapText="1"/>
    </xf>
    <xf numFmtId="0" fontId="40" fillId="0" borderId="37" xfId="39" applyFont="1" applyFill="1" applyBorder="1" applyAlignment="1">
      <alignment horizontal="center" vertical="center"/>
    </xf>
    <xf numFmtId="0" fontId="101" fillId="0" borderId="0" xfId="39" applyFont="1" applyFill="1" applyBorder="1" applyAlignment="1">
      <alignment vertical="center"/>
    </xf>
    <xf numFmtId="0" fontId="102" fillId="0" borderId="0" xfId="39" applyFont="1" applyFill="1" applyBorder="1" applyAlignment="1">
      <alignment vertical="center"/>
    </xf>
    <xf numFmtId="0" fontId="101" fillId="0" borderId="0" xfId="39" applyFont="1" applyFill="1" applyBorder="1" applyAlignment="1">
      <alignment horizontal="left" vertical="center"/>
    </xf>
    <xf numFmtId="0" fontId="102" fillId="0" borderId="0" xfId="39" applyFont="1" applyFill="1" applyBorder="1" applyAlignment="1">
      <alignment horizontal="left" vertical="center"/>
    </xf>
    <xf numFmtId="0" fontId="69" fillId="0" borderId="0" xfId="39" applyFont="1" applyFill="1" applyBorder="1" applyAlignment="1">
      <alignment horizontal="center" vertical="center"/>
    </xf>
    <xf numFmtId="0" fontId="39" fillId="26" borderId="0" xfId="39" applyFont="1" applyFill="1" applyBorder="1" applyAlignment="1">
      <alignment horizontal="left" vertical="center"/>
    </xf>
    <xf numFmtId="0" fontId="103" fillId="0" borderId="0" xfId="39" applyFont="1" applyFill="1" applyBorder="1" applyAlignment="1">
      <alignment horizontal="left" vertical="center"/>
    </xf>
    <xf numFmtId="4" fontId="41" fillId="0" borderId="45" xfId="39" applyNumberFormat="1" applyFont="1" applyFill="1" applyBorder="1" applyAlignment="1">
      <alignment horizontal="center" vertical="center"/>
    </xf>
    <xf numFmtId="4" fontId="41" fillId="0" borderId="11" xfId="39" applyNumberFormat="1" applyFont="1" applyFill="1" applyBorder="1" applyAlignment="1">
      <alignment horizontal="center" vertical="center"/>
    </xf>
    <xf numFmtId="0" fontId="94" fillId="0" borderId="0" xfId="0" applyFont="1" applyBorder="1" applyAlignment="1">
      <alignment vertical="center"/>
    </xf>
    <xf numFmtId="4" fontId="41" fillId="0" borderId="35" xfId="39" applyNumberFormat="1" applyFont="1" applyFill="1" applyBorder="1" applyAlignment="1">
      <alignment horizontal="center" vertical="center"/>
    </xf>
    <xf numFmtId="0" fontId="54" fillId="0" borderId="20" xfId="0" applyFont="1" applyBorder="1" applyAlignment="1">
      <alignment horizontal="left" vertical="center"/>
    </xf>
    <xf numFmtId="0" fontId="41" fillId="26" borderId="14" xfId="0" applyFont="1" applyFill="1" applyBorder="1" applyAlignment="1">
      <alignment horizontal="center" vertical="center"/>
    </xf>
    <xf numFmtId="0" fontId="54" fillId="0" borderId="16" xfId="0" applyFont="1" applyBorder="1" applyAlignment="1">
      <alignment horizontal="left" vertical="center"/>
    </xf>
    <xf numFmtId="0" fontId="40" fillId="0" borderId="12" xfId="39" applyFont="1" applyFill="1" applyBorder="1" applyAlignment="1">
      <alignment horizontal="center" vertical="center"/>
    </xf>
    <xf numFmtId="0" fontId="40" fillId="0" borderId="12" xfId="39" applyFont="1" applyBorder="1" applyAlignment="1">
      <alignment horizontal="center" vertical="center" wrapText="1"/>
    </xf>
    <xf numFmtId="0" fontId="40" fillId="0" borderId="12" xfId="39" applyFont="1" applyBorder="1" applyAlignment="1">
      <alignment horizontal="center" vertical="center"/>
    </xf>
    <xf numFmtId="0" fontId="42" fillId="24" borderId="10" xfId="39" applyFont="1" applyFill="1" applyBorder="1" applyAlignment="1">
      <alignment horizontal="center" vertical="center"/>
    </xf>
    <xf numFmtId="0" fontId="40" fillId="0" borderId="13" xfId="39" applyFont="1" applyFill="1" applyBorder="1" applyAlignment="1">
      <alignment horizontal="center" vertical="center"/>
    </xf>
    <xf numFmtId="0" fontId="40" fillId="0" borderId="13" xfId="39" applyFont="1" applyBorder="1" applyAlignment="1">
      <alignment horizontal="center" vertical="center" wrapText="1"/>
    </xf>
    <xf numFmtId="0" fontId="40" fillId="0" borderId="13" xfId="39" applyFont="1" applyFill="1" applyBorder="1" applyAlignment="1">
      <alignment horizontal="center" vertical="center" wrapText="1"/>
    </xf>
    <xf numFmtId="0" fontId="40" fillId="0" borderId="13" xfId="39" applyFont="1" applyBorder="1" applyAlignment="1">
      <alignment horizontal="center" vertical="center"/>
    </xf>
    <xf numFmtId="0" fontId="54" fillId="0" borderId="19" xfId="0" applyFont="1" applyBorder="1" applyAlignment="1">
      <alignment horizontal="left" vertical="center"/>
    </xf>
    <xf numFmtId="0" fontId="40" fillId="0" borderId="14" xfId="39" applyFont="1" applyFill="1" applyBorder="1" applyAlignment="1">
      <alignment horizontal="center" vertical="center" wrapText="1"/>
    </xf>
    <xf numFmtId="0" fontId="40" fillId="0" borderId="12" xfId="39" applyFont="1" applyFill="1" applyBorder="1" applyAlignment="1">
      <alignment horizontal="center" vertical="center" wrapText="1"/>
    </xf>
    <xf numFmtId="0" fontId="40" fillId="24" borderId="12" xfId="39" applyFont="1" applyFill="1" applyBorder="1" applyAlignment="1">
      <alignment horizontal="center" vertical="center"/>
    </xf>
    <xf numFmtId="0" fontId="40" fillId="0" borderId="29" xfId="39" applyFont="1" applyFill="1" applyBorder="1" applyAlignment="1">
      <alignment horizontal="center" vertical="center" wrapText="1"/>
    </xf>
    <xf numFmtId="0" fontId="42" fillId="0" borderId="45" xfId="39" applyFont="1" applyBorder="1" applyAlignment="1">
      <alignment horizontal="center" vertical="center"/>
    </xf>
    <xf numFmtId="0" fontId="40" fillId="0" borderId="18" xfId="39" applyFont="1" applyFill="1" applyBorder="1" applyAlignment="1">
      <alignment horizontal="center" vertical="center" wrapText="1"/>
    </xf>
    <xf numFmtId="0" fontId="40" fillId="0" borderId="20" xfId="39" applyFont="1" applyFill="1" applyBorder="1" applyAlignment="1">
      <alignment horizontal="center" vertical="center"/>
    </xf>
    <xf numFmtId="0" fontId="40" fillId="0" borderId="45" xfId="39" applyFont="1" applyFill="1" applyBorder="1" applyAlignment="1">
      <alignment horizontal="center" vertical="center"/>
    </xf>
    <xf numFmtId="0" fontId="40" fillId="0" borderId="40" xfId="39" applyFont="1" applyFill="1" applyBorder="1" applyAlignment="1">
      <alignment horizontal="center" vertical="center" wrapText="1"/>
    </xf>
    <xf numFmtId="0" fontId="40" fillId="0" borderId="15" xfId="39" applyFont="1" applyBorder="1" applyAlignment="1">
      <alignment horizontal="center" vertical="center" wrapText="1"/>
    </xf>
    <xf numFmtId="0" fontId="40" fillId="0" borderId="19" xfId="39" applyFont="1" applyBorder="1" applyAlignment="1">
      <alignment horizontal="center" vertical="center" wrapText="1"/>
    </xf>
    <xf numFmtId="0" fontId="40" fillId="0" borderId="14" xfId="39" applyFont="1" applyBorder="1" applyAlignment="1">
      <alignment horizontal="center" vertical="center" wrapText="1"/>
    </xf>
    <xf numFmtId="0" fontId="40" fillId="0" borderId="16" xfId="39" applyFont="1" applyBorder="1" applyAlignment="1">
      <alignment horizontal="center" vertical="center"/>
    </xf>
    <xf numFmtId="0" fontId="40" fillId="0" borderId="18" xfId="39" applyFont="1" applyBorder="1" applyAlignment="1">
      <alignment horizontal="center" vertical="center" wrapText="1"/>
    </xf>
    <xf numFmtId="0" fontId="40" fillId="0" borderId="20" xfId="39" applyFont="1" applyBorder="1" applyAlignment="1">
      <alignment horizontal="center" vertical="center"/>
    </xf>
    <xf numFmtId="0" fontId="40" fillId="0" borderId="16" xfId="39" applyFont="1" applyFill="1" applyBorder="1" applyAlignment="1">
      <alignment horizontal="center" vertical="center" wrapText="1"/>
    </xf>
    <xf numFmtId="0" fontId="40" fillId="26" borderId="13" xfId="39" applyFont="1" applyFill="1" applyBorder="1" applyAlignment="1">
      <alignment horizontal="center" vertical="center" wrapText="1"/>
    </xf>
    <xf numFmtId="0" fontId="40" fillId="0" borderId="32" xfId="39" applyFont="1" applyFill="1" applyBorder="1" applyAlignment="1">
      <alignment horizontal="center" vertical="center" wrapText="1"/>
    </xf>
    <xf numFmtId="0" fontId="44" fillId="0" borderId="30" xfId="39" applyFont="1" applyFill="1" applyBorder="1" applyAlignment="1">
      <alignment horizontal="center" vertical="center" wrapText="1"/>
    </xf>
    <xf numFmtId="0" fontId="44" fillId="0" borderId="30" xfId="39" applyFont="1" applyBorder="1" applyAlignment="1">
      <alignment horizontal="center" vertical="center" wrapText="1"/>
    </xf>
    <xf numFmtId="0" fontId="44" fillId="0" borderId="30" xfId="39" applyFont="1" applyFill="1" applyBorder="1" applyAlignment="1">
      <alignment horizontal="center" vertical="center"/>
    </xf>
    <xf numFmtId="0" fontId="45" fillId="0" borderId="30" xfId="39" applyFont="1" applyFill="1" applyBorder="1" applyAlignment="1">
      <alignment horizontal="center" vertical="center" wrapText="1"/>
    </xf>
    <xf numFmtId="0" fontId="40" fillId="0" borderId="46" xfId="39" applyFont="1" applyBorder="1" applyAlignment="1">
      <alignment horizontal="center" vertical="center" wrapText="1"/>
    </xf>
    <xf numFmtId="0" fontId="40" fillId="0" borderId="29" xfId="39" applyFont="1" applyBorder="1" applyAlignment="1">
      <alignment horizontal="center" vertical="center" wrapText="1"/>
    </xf>
    <xf numFmtId="0" fontId="42" fillId="24" borderId="30" xfId="39" applyFont="1" applyFill="1" applyBorder="1" applyAlignment="1">
      <alignment horizontal="center" vertical="center"/>
    </xf>
    <xf numFmtId="0" fontId="40" fillId="0" borderId="45" xfId="39" applyFont="1" applyBorder="1" applyAlignment="1">
      <alignment horizontal="center" vertical="center"/>
    </xf>
    <xf numFmtId="0" fontId="35" fillId="26" borderId="0" xfId="39" applyFont="1" applyFill="1" applyBorder="1"/>
    <xf numFmtId="0" fontId="91" fillId="26" borderId="0" xfId="39" applyFont="1" applyFill="1" applyBorder="1" applyAlignment="1">
      <alignment horizontal="left" vertical="center"/>
    </xf>
    <xf numFmtId="0" fontId="92" fillId="26" borderId="0" xfId="39" applyFont="1" applyFill="1" applyBorder="1" applyAlignment="1">
      <alignment horizontal="left" vertical="center"/>
    </xf>
    <xf numFmtId="0" fontId="47" fillId="26" borderId="0" xfId="39" applyFont="1" applyFill="1" applyBorder="1" applyAlignment="1">
      <alignment horizontal="left" vertical="center"/>
    </xf>
    <xf numFmtId="0" fontId="39" fillId="26" borderId="0" xfId="39" applyFont="1" applyFill="1" applyBorder="1"/>
    <xf numFmtId="0" fontId="105" fillId="26" borderId="0" xfId="39" applyFont="1" applyFill="1" applyBorder="1" applyAlignment="1">
      <alignment horizontal="center" vertical="center" textRotation="90"/>
    </xf>
    <xf numFmtId="0" fontId="54" fillId="0" borderId="0" xfId="39" applyFont="1" applyFill="1" applyBorder="1" applyAlignment="1">
      <alignment horizontal="center" vertical="center" wrapText="1"/>
    </xf>
    <xf numFmtId="0" fontId="54" fillId="0" borderId="0" xfId="39" applyFont="1" applyFill="1" applyBorder="1" applyAlignment="1">
      <alignment horizontal="left" vertical="center" wrapText="1"/>
    </xf>
    <xf numFmtId="0" fontId="39" fillId="0" borderId="0" xfId="39" applyFont="1" applyFill="1" applyBorder="1" applyAlignment="1">
      <alignment horizontal="center" vertical="center" wrapText="1"/>
    </xf>
    <xf numFmtId="4" fontId="41" fillId="0" borderId="0" xfId="39" applyNumberFormat="1" applyFont="1" applyFill="1" applyBorder="1" applyAlignment="1">
      <alignment horizontal="center" vertical="center"/>
    </xf>
    <xf numFmtId="7" fontId="41" fillId="0" borderId="20" xfId="39" applyNumberFormat="1" applyFont="1" applyFill="1" applyBorder="1" applyAlignment="1">
      <alignment horizontal="center" vertical="center"/>
    </xf>
    <xf numFmtId="7" fontId="41" fillId="0" borderId="45" xfId="39" applyNumberFormat="1" applyFont="1" applyFill="1" applyBorder="1" applyAlignment="1">
      <alignment horizontal="center" vertical="center"/>
    </xf>
    <xf numFmtId="7" fontId="41" fillId="0" borderId="16" xfId="39" applyNumberFormat="1" applyFont="1" applyFill="1" applyBorder="1" applyAlignment="1">
      <alignment horizontal="center" vertical="center"/>
    </xf>
    <xf numFmtId="7" fontId="41" fillId="0" borderId="0" xfId="39" applyNumberFormat="1" applyFont="1" applyFill="1" applyBorder="1" applyAlignment="1">
      <alignment horizontal="center" vertical="center"/>
    </xf>
    <xf numFmtId="7" fontId="93" fillId="30" borderId="31" xfId="39" applyNumberFormat="1" applyFont="1" applyFill="1" applyBorder="1" applyAlignment="1">
      <alignment horizontal="left" vertical="center"/>
    </xf>
    <xf numFmtId="7" fontId="41" fillId="26" borderId="21" xfId="39" applyNumberFormat="1" applyFont="1" applyFill="1" applyBorder="1" applyAlignment="1">
      <alignment horizontal="center" vertical="center"/>
    </xf>
    <xf numFmtId="7" fontId="41" fillId="0" borderId="11" xfId="39" applyNumberFormat="1" applyFont="1" applyFill="1" applyBorder="1" applyAlignment="1">
      <alignment horizontal="center" vertical="center"/>
    </xf>
    <xf numFmtId="7" fontId="41" fillId="0" borderId="35" xfId="39" applyNumberFormat="1" applyFont="1" applyFill="1" applyBorder="1" applyAlignment="1">
      <alignment horizontal="center" vertical="center"/>
    </xf>
    <xf numFmtId="0" fontId="41" fillId="0" borderId="0" xfId="39" applyNumberFormat="1" applyFont="1" applyFill="1" applyBorder="1" applyAlignment="1">
      <alignment horizontal="center" vertical="center"/>
    </xf>
    <xf numFmtId="0" fontId="93" fillId="30" borderId="31" xfId="39" applyNumberFormat="1" applyFont="1" applyFill="1" applyBorder="1" applyAlignment="1">
      <alignment horizontal="left" vertical="center"/>
    </xf>
    <xf numFmtId="0" fontId="41" fillId="0" borderId="11" xfId="39" applyNumberFormat="1" applyFont="1" applyFill="1" applyBorder="1" applyAlignment="1">
      <alignment horizontal="center" vertical="center"/>
    </xf>
    <xf numFmtId="0" fontId="41" fillId="0" borderId="35" xfId="39" applyNumberFormat="1" applyFont="1" applyFill="1" applyBorder="1" applyAlignment="1">
      <alignment horizontal="center" vertical="center"/>
    </xf>
    <xf numFmtId="0" fontId="41" fillId="0" borderId="47" xfId="39" applyNumberFormat="1" applyFont="1" applyFill="1" applyBorder="1" applyAlignment="1">
      <alignment horizontal="center" vertical="center"/>
    </xf>
    <xf numFmtId="0" fontId="41" fillId="0" borderId="34" xfId="39" applyNumberFormat="1" applyFont="1" applyFill="1" applyBorder="1" applyAlignment="1">
      <alignment horizontal="center" vertical="center"/>
    </xf>
    <xf numFmtId="7" fontId="41" fillId="0" borderId="32" xfId="39" applyNumberFormat="1" applyFont="1" applyFill="1" applyBorder="1" applyAlignment="1">
      <alignment horizontal="center" vertical="center"/>
    </xf>
    <xf numFmtId="0" fontId="41" fillId="26" borderId="34" xfId="39" applyNumberFormat="1" applyFont="1" applyFill="1" applyBorder="1" applyAlignment="1">
      <alignment horizontal="center" vertical="center"/>
    </xf>
    <xf numFmtId="7" fontId="41" fillId="26" borderId="17" xfId="39" applyNumberFormat="1" applyFont="1" applyFill="1" applyBorder="1" applyAlignment="1">
      <alignment horizontal="center" vertical="center"/>
    </xf>
    <xf numFmtId="0" fontId="41" fillId="26" borderId="11" xfId="39" applyNumberFormat="1" applyFont="1" applyFill="1" applyBorder="1" applyAlignment="1">
      <alignment horizontal="center" vertical="center"/>
    </xf>
    <xf numFmtId="0" fontId="0" fillId="26" borderId="0" xfId="0" applyFill="1" applyBorder="1" applyAlignment="1">
      <alignment vertical="center"/>
    </xf>
    <xf numFmtId="0" fontId="54" fillId="26" borderId="0" xfId="0" applyFont="1" applyFill="1" applyBorder="1" applyAlignment="1">
      <alignment horizontal="center" vertical="center"/>
    </xf>
    <xf numFmtId="0" fontId="54" fillId="26" borderId="0" xfId="0" applyFont="1" applyFill="1" applyBorder="1" applyAlignment="1">
      <alignment horizontal="left" vertical="center"/>
    </xf>
    <xf numFmtId="0" fontId="44" fillId="0" borderId="0" xfId="39" applyFont="1" applyFill="1" applyBorder="1" applyAlignment="1">
      <alignment horizontal="center" vertical="center" wrapText="1"/>
    </xf>
    <xf numFmtId="0" fontId="44" fillId="0" borderId="0" xfId="39" applyFont="1" applyBorder="1" applyAlignment="1">
      <alignment horizontal="center" vertical="center" wrapText="1"/>
    </xf>
    <xf numFmtId="0" fontId="44" fillId="0" borderId="0" xfId="39" applyFont="1" applyFill="1" applyBorder="1" applyAlignment="1">
      <alignment horizontal="center" vertical="center"/>
    </xf>
    <xf numFmtId="0" fontId="46" fillId="0" borderId="0" xfId="39" applyFont="1" applyFill="1" applyBorder="1" applyAlignment="1">
      <alignment horizontal="center" vertical="center" wrapText="1"/>
    </xf>
    <xf numFmtId="0" fontId="42" fillId="24" borderId="0" xfId="39" applyFont="1" applyFill="1" applyBorder="1" applyAlignment="1">
      <alignment horizontal="center" vertical="center"/>
    </xf>
    <xf numFmtId="0" fontId="41" fillId="0" borderId="22" xfId="39" applyNumberFormat="1" applyFont="1" applyFill="1" applyBorder="1" applyAlignment="1">
      <alignment horizontal="center" vertical="center"/>
    </xf>
    <xf numFmtId="7" fontId="41" fillId="0" borderId="22" xfId="39" applyNumberFormat="1" applyFont="1" applyFill="1" applyBorder="1" applyAlignment="1">
      <alignment horizontal="center" vertical="center"/>
    </xf>
    <xf numFmtId="0" fontId="44" fillId="0" borderId="13" xfId="39" applyFont="1" applyFill="1" applyBorder="1" applyAlignment="1">
      <alignment horizontal="center" vertical="center" wrapText="1"/>
    </xf>
    <xf numFmtId="0" fontId="44" fillId="0" borderId="13" xfId="39" applyFont="1" applyBorder="1" applyAlignment="1">
      <alignment horizontal="center" vertical="center" wrapText="1"/>
    </xf>
    <xf numFmtId="0" fontId="44" fillId="0" borderId="13" xfId="39" applyFont="1" applyFill="1" applyBorder="1" applyAlignment="1">
      <alignment horizontal="center" vertical="center"/>
    </xf>
    <xf numFmtId="0" fontId="46" fillId="0" borderId="13" xfId="39" applyFont="1" applyFill="1" applyBorder="1" applyAlignment="1">
      <alignment horizontal="center" vertical="center" wrapText="1"/>
    </xf>
    <xf numFmtId="0" fontId="40" fillId="0" borderId="51" xfId="39" applyFont="1" applyBorder="1" applyAlignment="1">
      <alignment horizontal="center" vertical="center" wrapText="1"/>
    </xf>
    <xf numFmtId="0" fontId="40" fillId="0" borderId="40" xfId="39" applyFont="1" applyBorder="1" applyAlignment="1">
      <alignment horizontal="center" vertical="center" wrapText="1"/>
    </xf>
    <xf numFmtId="0" fontId="42" fillId="24" borderId="13" xfId="39" applyFont="1" applyFill="1" applyBorder="1" applyAlignment="1">
      <alignment horizontal="center" vertical="center"/>
    </xf>
    <xf numFmtId="0" fontId="40" fillId="0" borderId="32" xfId="39" applyFont="1" applyBorder="1" applyAlignment="1">
      <alignment horizontal="center" vertical="center"/>
    </xf>
    <xf numFmtId="3" fontId="41" fillId="0" borderId="35" xfId="39" applyNumberFormat="1" applyFont="1" applyFill="1" applyBorder="1" applyAlignment="1">
      <alignment horizontal="center" vertical="center"/>
    </xf>
    <xf numFmtId="0" fontId="93" fillId="30" borderId="26" xfId="39" applyNumberFormat="1" applyFont="1" applyFill="1" applyBorder="1" applyAlignment="1">
      <alignment horizontal="left" vertical="center"/>
    </xf>
    <xf numFmtId="7" fontId="93" fillId="30" borderId="33" xfId="39" applyNumberFormat="1" applyFont="1" applyFill="1" applyBorder="1" applyAlignment="1">
      <alignment horizontal="left" vertical="center"/>
    </xf>
    <xf numFmtId="0" fontId="54" fillId="0" borderId="59" xfId="39" applyFont="1" applyFill="1" applyBorder="1" applyAlignment="1">
      <alignment horizontal="center" vertical="center" wrapText="1"/>
    </xf>
    <xf numFmtId="0" fontId="54" fillId="0" borderId="51" xfId="39" applyFont="1" applyFill="1" applyBorder="1" applyAlignment="1">
      <alignment horizontal="left" vertical="center" wrapText="1"/>
    </xf>
    <xf numFmtId="0" fontId="39" fillId="0" borderId="13" xfId="39" applyFont="1" applyFill="1" applyBorder="1" applyAlignment="1">
      <alignment horizontal="center" vertical="center" wrapText="1"/>
    </xf>
    <xf numFmtId="0" fontId="40" fillId="0" borderId="42" xfId="39" applyFont="1" applyFill="1" applyBorder="1" applyAlignment="1">
      <alignment horizontal="center" vertical="center" wrapText="1"/>
    </xf>
    <xf numFmtId="0" fontId="40" fillId="0" borderId="60" xfId="39" applyFont="1" applyFill="1" applyBorder="1" applyAlignment="1">
      <alignment horizontal="center" vertical="center"/>
    </xf>
    <xf numFmtId="0" fontId="40" fillId="26" borderId="13" xfId="39" applyFont="1" applyFill="1" applyBorder="1" applyAlignment="1">
      <alignment horizontal="center" vertical="center"/>
    </xf>
    <xf numFmtId="0" fontId="40" fillId="26" borderId="32" xfId="39" applyFont="1" applyFill="1" applyBorder="1" applyAlignment="1">
      <alignment horizontal="center" vertical="center"/>
    </xf>
    <xf numFmtId="0" fontId="97" fillId="26" borderId="0" xfId="0" applyFont="1" applyFill="1" applyBorder="1" applyAlignment="1">
      <alignment horizontal="left" vertical="center"/>
    </xf>
    <xf numFmtId="0" fontId="96" fillId="0" borderId="41" xfId="0" applyFont="1" applyBorder="1" applyAlignment="1">
      <alignment horizontal="center" vertical="center"/>
    </xf>
    <xf numFmtId="7" fontId="93" fillId="30" borderId="49" xfId="39" applyNumberFormat="1" applyFont="1" applyFill="1" applyBorder="1" applyAlignment="1">
      <alignment horizontal="left" vertical="center"/>
    </xf>
    <xf numFmtId="0" fontId="35" fillId="0" borderId="41" xfId="0" applyFont="1" applyBorder="1" applyAlignment="1">
      <alignment horizontal="center" vertical="center"/>
    </xf>
    <xf numFmtId="0" fontId="54" fillId="26" borderId="32" xfId="0" applyFont="1" applyFill="1" applyBorder="1" applyAlignment="1">
      <alignment horizontal="left" vertical="center"/>
    </xf>
    <xf numFmtId="3" fontId="41" fillId="26" borderId="50" xfId="39" applyNumberFormat="1" applyFont="1" applyFill="1" applyBorder="1" applyAlignment="1">
      <alignment horizontal="center" vertical="center"/>
    </xf>
    <xf numFmtId="4" fontId="41" fillId="26" borderId="50" xfId="39" applyNumberFormat="1" applyFont="1" applyFill="1" applyBorder="1" applyAlignment="1">
      <alignment horizontal="center" vertical="center"/>
    </xf>
    <xf numFmtId="0" fontId="35" fillId="0" borderId="0" xfId="0" applyFont="1" applyBorder="1" applyAlignment="1">
      <alignment horizontal="center" vertical="center"/>
    </xf>
    <xf numFmtId="3" fontId="41" fillId="26" borderId="0" xfId="39" applyNumberFormat="1" applyFont="1" applyFill="1" applyBorder="1" applyAlignment="1">
      <alignment horizontal="center" vertical="center"/>
    </xf>
    <xf numFmtId="4" fontId="41" fillId="26" borderId="0" xfId="39" applyNumberFormat="1" applyFont="1" applyFill="1" applyBorder="1" applyAlignment="1">
      <alignment horizontal="center" vertical="center"/>
    </xf>
    <xf numFmtId="0" fontId="41" fillId="26" borderId="0" xfId="39" applyNumberFormat="1" applyFont="1" applyFill="1" applyBorder="1" applyAlignment="1">
      <alignment horizontal="center" vertical="center"/>
    </xf>
    <xf numFmtId="7" fontId="41" fillId="26" borderId="0" xfId="39" applyNumberFormat="1" applyFont="1" applyFill="1" applyBorder="1" applyAlignment="1">
      <alignment horizontal="center" vertical="center"/>
    </xf>
    <xf numFmtId="4" fontId="41" fillId="0" borderId="38" xfId="39" applyNumberFormat="1" applyFont="1" applyFill="1" applyBorder="1" applyAlignment="1">
      <alignment horizontal="center" vertical="center"/>
    </xf>
    <xf numFmtId="0" fontId="41" fillId="0" borderId="38" xfId="39" applyNumberFormat="1" applyFont="1" applyFill="1" applyBorder="1" applyAlignment="1">
      <alignment horizontal="center" vertical="center"/>
    </xf>
    <xf numFmtId="7" fontId="41" fillId="0" borderId="38" xfId="39" applyNumberFormat="1" applyFont="1" applyFill="1" applyBorder="1" applyAlignment="1">
      <alignment horizontal="center" vertical="center"/>
    </xf>
    <xf numFmtId="4" fontId="41" fillId="0" borderId="34" xfId="39" applyNumberFormat="1" applyFont="1" applyFill="1" applyBorder="1" applyAlignment="1">
      <alignment horizontal="center" vertical="center"/>
    </xf>
    <xf numFmtId="0" fontId="90" fillId="26" borderId="26" xfId="39" applyFont="1" applyFill="1" applyBorder="1" applyAlignment="1">
      <alignment horizontal="left" vertical="center"/>
    </xf>
    <xf numFmtId="7" fontId="41" fillId="0" borderId="34" xfId="39" applyNumberFormat="1" applyFont="1" applyFill="1" applyBorder="1" applyAlignment="1">
      <alignment horizontal="center" vertical="center"/>
    </xf>
    <xf numFmtId="0" fontId="90" fillId="26" borderId="22" xfId="39" applyFont="1" applyFill="1" applyBorder="1" applyAlignment="1">
      <alignment horizontal="left" vertical="center"/>
    </xf>
    <xf numFmtId="0" fontId="104" fillId="31" borderId="0" xfId="0" applyFont="1" applyFill="1" applyBorder="1" applyAlignment="1">
      <alignment vertical="top" wrapText="1"/>
    </xf>
    <xf numFmtId="0" fontId="104" fillId="32" borderId="0" xfId="0" applyFont="1" applyFill="1" applyBorder="1" applyAlignment="1">
      <alignment vertical="top" wrapText="1"/>
    </xf>
    <xf numFmtId="0" fontId="43" fillId="0" borderId="0" xfId="39" applyFont="1" applyFill="1" applyBorder="1" applyAlignment="1">
      <alignment horizontal="left" vertical="center"/>
    </xf>
    <xf numFmtId="0" fontId="47" fillId="0" borderId="24" xfId="39" applyFont="1" applyFill="1" applyBorder="1" applyAlignment="1">
      <alignment horizontal="left" vertical="center"/>
    </xf>
    <xf numFmtId="0" fontId="47" fillId="0" borderId="58" xfId="39" applyFont="1" applyFill="1" applyBorder="1" applyAlignment="1">
      <alignment horizontal="left" vertical="center"/>
    </xf>
    <xf numFmtId="0" fontId="47" fillId="0" borderId="54" xfId="39" applyFont="1" applyFill="1" applyBorder="1" applyAlignment="1">
      <alignment horizontal="left" vertical="center"/>
    </xf>
    <xf numFmtId="0" fontId="106" fillId="0" borderId="29" xfId="0" applyFont="1" applyBorder="1" applyAlignment="1">
      <alignment horizontal="center" vertical="center"/>
    </xf>
    <xf numFmtId="0" fontId="95" fillId="26" borderId="20" xfId="0" applyFont="1" applyFill="1" applyBorder="1" applyAlignment="1">
      <alignment horizontal="left" vertical="center"/>
    </xf>
    <xf numFmtId="0" fontId="39" fillId="0" borderId="54" xfId="39" applyFont="1" applyFill="1" applyBorder="1" applyAlignment="1">
      <alignment horizontal="left" vertical="center"/>
    </xf>
    <xf numFmtId="0" fontId="39" fillId="0" borderId="24" xfId="39" applyFont="1" applyFill="1" applyBorder="1" applyAlignment="1">
      <alignment horizontal="left" vertical="center"/>
    </xf>
    <xf numFmtId="0" fontId="94" fillId="30" borderId="49" xfId="39" applyFont="1" applyFill="1" applyBorder="1" applyAlignment="1">
      <alignment horizontal="left" vertical="center"/>
    </xf>
    <xf numFmtId="0" fontId="99" fillId="0" borderId="29" xfId="0" applyFont="1" applyBorder="1" applyAlignment="1">
      <alignment horizontal="center" vertical="center"/>
    </xf>
    <xf numFmtId="0" fontId="99" fillId="26" borderId="30" xfId="0" applyFont="1" applyFill="1" applyBorder="1" applyAlignment="1">
      <alignment horizontal="left" vertical="center"/>
    </xf>
    <xf numFmtId="0" fontId="99" fillId="26" borderId="46" xfId="0" applyFont="1" applyFill="1" applyBorder="1" applyAlignment="1">
      <alignment horizontal="left" vertical="center"/>
    </xf>
    <xf numFmtId="0" fontId="39" fillId="0" borderId="30" xfId="39" applyFont="1" applyFill="1" applyBorder="1" applyAlignment="1">
      <alignment horizontal="center" vertical="center" wrapText="1"/>
    </xf>
    <xf numFmtId="0" fontId="42" fillId="0" borderId="45" xfId="39" applyFont="1" applyFill="1" applyBorder="1" applyAlignment="1">
      <alignment horizontal="center" vertical="center"/>
    </xf>
    <xf numFmtId="0" fontId="99" fillId="26" borderId="14" xfId="0" applyFont="1" applyFill="1" applyBorder="1" applyAlignment="1">
      <alignment horizontal="center" vertical="center"/>
    </xf>
    <xf numFmtId="0" fontId="99" fillId="26" borderId="12" xfId="0" applyFont="1" applyFill="1" applyBorder="1" applyAlignment="1">
      <alignment horizontal="left" vertical="center"/>
    </xf>
    <xf numFmtId="0" fontId="99" fillId="26" borderId="18" xfId="0" applyFont="1" applyFill="1" applyBorder="1" applyAlignment="1">
      <alignment horizontal="center" vertical="center"/>
    </xf>
    <xf numFmtId="0" fontId="99" fillId="26" borderId="29" xfId="0" applyFont="1" applyFill="1" applyBorder="1" applyAlignment="1">
      <alignment horizontal="center" vertical="center"/>
    </xf>
    <xf numFmtId="0" fontId="54" fillId="0" borderId="61" xfId="39" applyFont="1" applyFill="1" applyBorder="1" applyAlignment="1">
      <alignment horizontal="left" vertical="center" wrapText="1"/>
    </xf>
    <xf numFmtId="0" fontId="40" fillId="0" borderId="36" xfId="39" applyFont="1" applyFill="1" applyBorder="1" applyAlignment="1">
      <alignment horizontal="center" vertical="center" wrapText="1"/>
    </xf>
    <xf numFmtId="0" fontId="39" fillId="0" borderId="37" xfId="39" applyFont="1" applyFill="1" applyBorder="1" applyAlignment="1">
      <alignment horizontal="center" vertical="center" wrapText="1"/>
    </xf>
    <xf numFmtId="0" fontId="40" fillId="0" borderId="39" xfId="39" applyFont="1" applyFill="1" applyBorder="1" applyAlignment="1">
      <alignment horizontal="center" vertical="center"/>
    </xf>
    <xf numFmtId="4" fontId="41" fillId="0" borderId="62" xfId="39" applyNumberFormat="1" applyFont="1" applyFill="1" applyBorder="1" applyAlignment="1">
      <alignment horizontal="center" vertical="center"/>
    </xf>
    <xf numFmtId="0" fontId="99" fillId="0" borderId="14" xfId="0" applyFont="1" applyBorder="1" applyAlignment="1">
      <alignment horizontal="center" vertical="center"/>
    </xf>
    <xf numFmtId="0" fontId="99" fillId="26" borderId="15" xfId="0" applyFont="1" applyFill="1" applyBorder="1" applyAlignment="1">
      <alignment horizontal="left" vertical="center"/>
    </xf>
    <xf numFmtId="0" fontId="39" fillId="0" borderId="12" xfId="39" applyFont="1" applyFill="1" applyBorder="1" applyAlignment="1">
      <alignment horizontal="center" vertical="center" wrapText="1"/>
    </xf>
    <xf numFmtId="0" fontId="42" fillId="0" borderId="16" xfId="39" applyFont="1" applyFill="1" applyBorder="1" applyAlignment="1">
      <alignment horizontal="center" vertical="center"/>
    </xf>
    <xf numFmtId="0" fontId="54" fillId="0" borderId="41" xfId="39" applyFont="1" applyFill="1" applyBorder="1" applyAlignment="1">
      <alignment horizontal="center" vertical="center" wrapText="1"/>
    </xf>
    <xf numFmtId="0" fontId="40" fillId="0" borderId="32" xfId="39" applyFont="1" applyFill="1" applyBorder="1" applyAlignment="1">
      <alignment horizontal="center" vertical="center"/>
    </xf>
    <xf numFmtId="4" fontId="41" fillId="0" borderId="60" xfId="39" applyNumberFormat="1" applyFont="1" applyFill="1" applyBorder="1" applyAlignment="1">
      <alignment horizontal="center" vertical="center"/>
    </xf>
    <xf numFmtId="0" fontId="106" fillId="0" borderId="14" xfId="0" applyFont="1" applyBorder="1" applyAlignment="1">
      <alignment horizontal="center" vertical="center"/>
    </xf>
    <xf numFmtId="0" fontId="95" fillId="26" borderId="16" xfId="0" applyFont="1" applyFill="1" applyBorder="1" applyAlignment="1">
      <alignment horizontal="left" vertical="center"/>
    </xf>
    <xf numFmtId="0" fontId="40" fillId="0" borderId="63" xfId="39" applyFont="1" applyFill="1" applyBorder="1" applyAlignment="1">
      <alignment horizontal="center" vertical="center" wrapText="1"/>
    </xf>
    <xf numFmtId="3" fontId="41" fillId="0" borderId="45" xfId="39" applyNumberFormat="1" applyFont="1" applyFill="1" applyBorder="1" applyAlignment="1">
      <alignment horizontal="center" vertical="center"/>
    </xf>
    <xf numFmtId="3" fontId="41" fillId="0" borderId="62" xfId="39" applyNumberFormat="1" applyFont="1" applyFill="1" applyBorder="1" applyAlignment="1">
      <alignment horizontal="center" vertical="center"/>
    </xf>
    <xf numFmtId="3" fontId="41" fillId="0" borderId="16" xfId="39" applyNumberFormat="1" applyFont="1" applyFill="1" applyBorder="1" applyAlignment="1">
      <alignment horizontal="center" vertical="center"/>
    </xf>
    <xf numFmtId="3" fontId="41" fillId="0" borderId="60" xfId="39" applyNumberFormat="1" applyFont="1" applyFill="1" applyBorder="1" applyAlignment="1">
      <alignment horizontal="center" vertical="center"/>
    </xf>
    <xf numFmtId="3" fontId="41" fillId="0" borderId="20" xfId="39" applyNumberFormat="1" applyFont="1" applyFill="1" applyBorder="1" applyAlignment="1">
      <alignment horizontal="center" vertical="center"/>
    </xf>
    <xf numFmtId="3" fontId="41" fillId="0" borderId="32" xfId="39" applyNumberFormat="1" applyFont="1" applyFill="1" applyBorder="1" applyAlignment="1">
      <alignment horizontal="center" vertical="center"/>
    </xf>
    <xf numFmtId="3" fontId="93" fillId="30" borderId="26" xfId="39" applyNumberFormat="1" applyFont="1" applyFill="1" applyBorder="1" applyAlignment="1">
      <alignment horizontal="left" vertical="center"/>
    </xf>
    <xf numFmtId="3" fontId="93" fillId="30" borderId="31" xfId="39" applyNumberFormat="1" applyFont="1" applyFill="1" applyBorder="1" applyAlignment="1">
      <alignment horizontal="left" vertical="center"/>
    </xf>
    <xf numFmtId="0" fontId="41" fillId="0" borderId="41" xfId="0" applyFont="1" applyBorder="1" applyAlignment="1">
      <alignment horizontal="center" vertical="center"/>
    </xf>
    <xf numFmtId="0" fontId="49" fillId="26" borderId="40" xfId="39" applyFont="1" applyFill="1" applyBorder="1" applyAlignment="1">
      <alignment horizontal="center" vertical="center" wrapText="1"/>
    </xf>
    <xf numFmtId="0" fontId="40" fillId="26" borderId="51" xfId="39" applyFont="1" applyFill="1" applyBorder="1" applyAlignment="1">
      <alignment horizontal="center" vertical="center" wrapText="1"/>
    </xf>
    <xf numFmtId="3" fontId="41" fillId="0" borderId="50" xfId="39" applyNumberFormat="1" applyFont="1" applyFill="1" applyBorder="1" applyAlignment="1">
      <alignment horizontal="center" vertical="center"/>
    </xf>
    <xf numFmtId="0" fontId="91" fillId="26" borderId="25" xfId="39" applyFont="1" applyFill="1" applyBorder="1" applyAlignment="1">
      <alignment horizontal="left" vertical="center"/>
    </xf>
    <xf numFmtId="0" fontId="42" fillId="26" borderId="25" xfId="39" applyFont="1" applyFill="1" applyBorder="1" applyAlignment="1">
      <alignment vertical="center"/>
    </xf>
    <xf numFmtId="3" fontId="107" fillId="0" borderId="34" xfId="39" applyNumberFormat="1" applyFont="1" applyFill="1" applyBorder="1" applyAlignment="1">
      <alignment horizontal="center" vertical="center"/>
    </xf>
    <xf numFmtId="3" fontId="107" fillId="0" borderId="11" xfId="39" applyNumberFormat="1" applyFont="1" applyFill="1" applyBorder="1" applyAlignment="1">
      <alignment horizontal="center" vertical="center"/>
    </xf>
    <xf numFmtId="3" fontId="107" fillId="0" borderId="38" xfId="39" applyNumberFormat="1" applyFont="1" applyFill="1" applyBorder="1" applyAlignment="1">
      <alignment horizontal="center" vertical="center"/>
    </xf>
    <xf numFmtId="3" fontId="107" fillId="0" borderId="35" xfId="39" applyNumberFormat="1" applyFont="1" applyFill="1" applyBorder="1" applyAlignment="1">
      <alignment horizontal="center" vertical="center"/>
    </xf>
    <xf numFmtId="3" fontId="107" fillId="0" borderId="47" xfId="39" applyNumberFormat="1" applyFont="1" applyFill="1" applyBorder="1" applyAlignment="1">
      <alignment horizontal="center" vertical="center"/>
    </xf>
    <xf numFmtId="3" fontId="107" fillId="0" borderId="0" xfId="39" applyNumberFormat="1" applyFont="1" applyFill="1" applyBorder="1" applyAlignment="1">
      <alignment horizontal="center" vertical="center"/>
    </xf>
    <xf numFmtId="0" fontId="108" fillId="30" borderId="26" xfId="39" applyFont="1" applyFill="1" applyBorder="1" applyAlignment="1">
      <alignment horizontal="left" vertical="center"/>
    </xf>
    <xf numFmtId="0" fontId="108" fillId="30" borderId="31" xfId="39" applyFont="1" applyFill="1" applyBorder="1" applyAlignment="1">
      <alignment horizontal="left" vertical="center"/>
    </xf>
    <xf numFmtId="3" fontId="107" fillId="0" borderId="17" xfId="39" applyNumberFormat="1" applyFont="1" applyFill="1" applyBorder="1" applyAlignment="1">
      <alignment horizontal="center" vertical="center"/>
    </xf>
    <xf numFmtId="3" fontId="107" fillId="0" borderId="21" xfId="39" applyNumberFormat="1" applyFont="1" applyFill="1" applyBorder="1" applyAlignment="1">
      <alignment horizontal="center" vertical="center"/>
    </xf>
    <xf numFmtId="3" fontId="107" fillId="0" borderId="50" xfId="39" applyNumberFormat="1" applyFont="1" applyFill="1" applyBorder="1" applyAlignment="1">
      <alignment horizontal="center" vertical="center"/>
    </xf>
    <xf numFmtId="3" fontId="107" fillId="26" borderId="21" xfId="39" applyNumberFormat="1" applyFont="1" applyFill="1" applyBorder="1" applyAlignment="1">
      <alignment horizontal="center" vertical="center"/>
    </xf>
    <xf numFmtId="3" fontId="107" fillId="26" borderId="50" xfId="39" applyNumberFormat="1" applyFont="1" applyFill="1" applyBorder="1" applyAlignment="1">
      <alignment horizontal="center" vertical="center"/>
    </xf>
    <xf numFmtId="3" fontId="107" fillId="26" borderId="0" xfId="39" applyNumberFormat="1" applyFont="1" applyFill="1" applyBorder="1" applyAlignment="1">
      <alignment horizontal="center" vertical="center"/>
    </xf>
    <xf numFmtId="3" fontId="91" fillId="0" borderId="24" xfId="39" applyNumberFormat="1" applyFont="1" applyFill="1" applyBorder="1" applyAlignment="1">
      <alignment horizontal="left" vertical="center"/>
    </xf>
    <xf numFmtId="3" fontId="41" fillId="0" borderId="64" xfId="39" applyNumberFormat="1" applyFont="1" applyFill="1" applyBorder="1" applyAlignment="1">
      <alignment horizontal="center" vertical="center"/>
    </xf>
    <xf numFmtId="3" fontId="107" fillId="0" borderId="64" xfId="39" applyNumberFormat="1" applyFont="1" applyFill="1" applyBorder="1" applyAlignment="1">
      <alignment horizontal="center" vertical="center"/>
    </xf>
    <xf numFmtId="3" fontId="41" fillId="0" borderId="65" xfId="39" applyNumberFormat="1" applyFont="1" applyFill="1" applyBorder="1" applyAlignment="1">
      <alignment horizontal="center" vertical="center"/>
    </xf>
    <xf numFmtId="3" fontId="107" fillId="0" borderId="65" xfId="39" applyNumberFormat="1" applyFont="1" applyFill="1" applyBorder="1" applyAlignment="1">
      <alignment horizontal="center" vertical="center"/>
    </xf>
    <xf numFmtId="3" fontId="41" fillId="0" borderId="66" xfId="39" applyNumberFormat="1" applyFont="1" applyFill="1" applyBorder="1" applyAlignment="1">
      <alignment horizontal="center" vertical="center"/>
    </xf>
    <xf numFmtId="3" fontId="107" fillId="0" borderId="66" xfId="39" applyNumberFormat="1" applyFont="1" applyFill="1" applyBorder="1" applyAlignment="1">
      <alignment horizontal="center" vertical="center"/>
    </xf>
    <xf numFmtId="3" fontId="41" fillId="36" borderId="11" xfId="39" applyNumberFormat="1" applyFont="1" applyFill="1" applyBorder="1" applyAlignment="1">
      <alignment horizontal="center" vertical="center"/>
    </xf>
    <xf numFmtId="0" fontId="99" fillId="0" borderId="36" xfId="0" applyFont="1" applyBorder="1" applyAlignment="1">
      <alignment horizontal="center" vertical="center"/>
    </xf>
    <xf numFmtId="0" fontId="99" fillId="26" borderId="61" xfId="0" applyFont="1" applyFill="1" applyBorder="1" applyAlignment="1">
      <alignment horizontal="left" vertical="center"/>
    </xf>
    <xf numFmtId="0" fontId="40" fillId="0" borderId="67" xfId="39" applyFont="1" applyFill="1" applyBorder="1" applyAlignment="1">
      <alignment horizontal="center" vertical="center" wrapText="1"/>
    </xf>
    <xf numFmtId="0" fontId="40" fillId="24" borderId="63" xfId="39" applyFont="1" applyFill="1" applyBorder="1" applyAlignment="1">
      <alignment horizontal="center" vertical="center" wrapText="1"/>
    </xf>
    <xf numFmtId="0" fontId="39" fillId="24" borderId="63" xfId="39" applyFont="1" applyFill="1" applyBorder="1" applyAlignment="1">
      <alignment horizontal="center" vertical="center" wrapText="1"/>
    </xf>
    <xf numFmtId="0" fontId="40" fillId="24" borderId="63" xfId="39" applyFont="1" applyFill="1" applyBorder="1" applyAlignment="1">
      <alignment horizontal="center" vertical="center"/>
    </xf>
    <xf numFmtId="0" fontId="40" fillId="0" borderId="63" xfId="39" applyFont="1" applyBorder="1" applyAlignment="1">
      <alignment horizontal="center" vertical="center" wrapText="1"/>
    </xf>
    <xf numFmtId="0" fontId="42" fillId="0" borderId="68" xfId="39" applyFont="1" applyBorder="1" applyAlignment="1">
      <alignment horizontal="center" vertical="center"/>
    </xf>
    <xf numFmtId="3" fontId="41" fillId="0" borderId="24" xfId="39" applyNumberFormat="1" applyFont="1" applyFill="1" applyBorder="1" applyAlignment="1">
      <alignment horizontal="center" vertical="center"/>
    </xf>
    <xf numFmtId="3" fontId="41" fillId="0" borderId="69" xfId="39" applyNumberFormat="1" applyFont="1" applyFill="1" applyBorder="1" applyAlignment="1">
      <alignment horizontal="center" vertical="center"/>
    </xf>
    <xf numFmtId="3" fontId="107" fillId="0" borderId="69" xfId="39" applyNumberFormat="1" applyFont="1" applyFill="1" applyBorder="1" applyAlignment="1">
      <alignment horizontal="center" vertical="center"/>
    </xf>
    <xf numFmtId="3" fontId="41" fillId="0" borderId="68" xfId="39" quotePrefix="1" applyNumberFormat="1" applyFont="1" applyFill="1" applyBorder="1" applyAlignment="1">
      <alignment horizontal="center" vertical="center"/>
    </xf>
    <xf numFmtId="4" fontId="41" fillId="0" borderId="68" xfId="39" quotePrefix="1" applyNumberFormat="1" applyFont="1" applyFill="1" applyBorder="1" applyAlignment="1">
      <alignment horizontal="center" vertical="center"/>
    </xf>
    <xf numFmtId="0" fontId="41" fillId="0" borderId="24" xfId="39" quotePrefix="1" applyNumberFormat="1" applyFont="1" applyFill="1" applyBorder="1" applyAlignment="1">
      <alignment horizontal="center" vertical="center"/>
    </xf>
    <xf numFmtId="7" fontId="41" fillId="0" borderId="68" xfId="39" quotePrefix="1" applyNumberFormat="1" applyFont="1" applyFill="1" applyBorder="1" applyAlignment="1">
      <alignment horizontal="center" vertical="center"/>
    </xf>
    <xf numFmtId="0" fontId="54" fillId="0" borderId="43" xfId="39" applyFont="1" applyFill="1" applyBorder="1" applyAlignment="1">
      <alignment horizontal="left" vertical="center" wrapText="1"/>
    </xf>
    <xf numFmtId="0" fontId="40" fillId="0" borderId="41" xfId="39" applyFont="1" applyFill="1" applyBorder="1" applyAlignment="1">
      <alignment horizontal="center" vertical="center" wrapText="1"/>
    </xf>
    <xf numFmtId="0" fontId="39" fillId="0" borderId="42" xfId="39" applyFont="1" applyFill="1" applyBorder="1" applyAlignment="1">
      <alignment horizontal="center" vertical="center" wrapText="1"/>
    </xf>
    <xf numFmtId="0" fontId="40" fillId="0" borderId="42" xfId="39" applyFont="1" applyFill="1" applyBorder="1" applyAlignment="1">
      <alignment horizontal="center" vertical="center"/>
    </xf>
    <xf numFmtId="3" fontId="41" fillId="0" borderId="54" xfId="39" applyNumberFormat="1" applyFont="1" applyFill="1" applyBorder="1" applyAlignment="1">
      <alignment horizontal="center" vertical="center"/>
    </xf>
    <xf numFmtId="3" fontId="107" fillId="0" borderId="54" xfId="39" applyNumberFormat="1" applyFont="1" applyFill="1" applyBorder="1" applyAlignment="1">
      <alignment horizontal="center" vertical="center"/>
    </xf>
    <xf numFmtId="3" fontId="91" fillId="0" borderId="58" xfId="39" applyNumberFormat="1" applyFont="1" applyFill="1" applyBorder="1" applyAlignment="1">
      <alignment horizontal="left" vertical="center"/>
    </xf>
    <xf numFmtId="0" fontId="41" fillId="0" borderId="54" xfId="39" applyNumberFormat="1" applyFont="1" applyFill="1" applyBorder="1" applyAlignment="1">
      <alignment horizontal="center" vertical="center"/>
    </xf>
    <xf numFmtId="7" fontId="41" fillId="0" borderId="60" xfId="39" applyNumberFormat="1" applyFont="1" applyFill="1" applyBorder="1" applyAlignment="1">
      <alignment horizontal="center" vertical="center"/>
    </xf>
    <xf numFmtId="0" fontId="54" fillId="0" borderId="14" xfId="39" applyFont="1" applyFill="1" applyBorder="1" applyAlignment="1">
      <alignment horizontal="center" vertical="center" wrapText="1"/>
    </xf>
    <xf numFmtId="0" fontId="54" fillId="0" borderId="15" xfId="39" applyFont="1" applyFill="1" applyBorder="1" applyAlignment="1">
      <alignment horizontal="left" vertical="center" wrapText="1"/>
    </xf>
    <xf numFmtId="0" fontId="40" fillId="0" borderId="16" xfId="39" applyFont="1" applyFill="1" applyBorder="1" applyAlignment="1">
      <alignment horizontal="center" vertical="center"/>
    </xf>
    <xf numFmtId="0" fontId="54" fillId="0" borderId="70" xfId="39" applyFont="1" applyFill="1" applyBorder="1" applyAlignment="1">
      <alignment horizontal="center" vertical="center" wrapText="1"/>
    </xf>
    <xf numFmtId="0" fontId="54" fillId="0" borderId="51" xfId="0" applyFont="1" applyBorder="1" applyAlignment="1">
      <alignment horizontal="left" vertical="center"/>
    </xf>
    <xf numFmtId="0" fontId="40" fillId="24" borderId="42" xfId="39" applyFont="1" applyFill="1" applyBorder="1" applyAlignment="1">
      <alignment horizontal="center" vertical="center" wrapText="1"/>
    </xf>
    <xf numFmtId="0" fontId="39" fillId="24" borderId="42" xfId="39" applyFont="1" applyFill="1" applyBorder="1" applyAlignment="1">
      <alignment horizontal="center" vertical="center" wrapText="1"/>
    </xf>
    <xf numFmtId="0" fontId="40" fillId="24" borderId="42" xfId="39" applyFont="1" applyFill="1" applyBorder="1" applyAlignment="1">
      <alignment horizontal="center" vertical="center"/>
    </xf>
    <xf numFmtId="0" fontId="40" fillId="0" borderId="42" xfId="39" applyFont="1" applyBorder="1" applyAlignment="1">
      <alignment horizontal="center" vertical="center" wrapText="1"/>
    </xf>
    <xf numFmtId="0" fontId="42" fillId="0" borderId="60" xfId="39" applyFont="1" applyBorder="1" applyAlignment="1">
      <alignment horizontal="center" vertical="center"/>
    </xf>
    <xf numFmtId="3" fontId="91" fillId="0" borderId="48" xfId="39" applyNumberFormat="1" applyFont="1" applyFill="1" applyBorder="1" applyAlignment="1">
      <alignment horizontal="left" vertical="center"/>
    </xf>
    <xf numFmtId="0" fontId="35" fillId="0" borderId="14" xfId="0" applyFont="1" applyBorder="1" applyAlignment="1">
      <alignment horizontal="center" vertical="center"/>
    </xf>
    <xf numFmtId="0" fontId="40" fillId="26" borderId="15" xfId="39" applyFont="1" applyFill="1" applyBorder="1" applyAlignment="1">
      <alignment horizontal="center" vertical="center"/>
    </xf>
    <xf numFmtId="3" fontId="41" fillId="26" borderId="17" xfId="39" applyNumberFormat="1" applyFont="1" applyFill="1" applyBorder="1" applyAlignment="1">
      <alignment horizontal="center" vertical="center"/>
    </xf>
    <xf numFmtId="3" fontId="107" fillId="26" borderId="17" xfId="39" applyNumberFormat="1" applyFont="1" applyFill="1" applyBorder="1" applyAlignment="1">
      <alignment horizontal="center" vertical="center"/>
    </xf>
    <xf numFmtId="4" fontId="41" fillId="26" borderId="17" xfId="39" applyNumberFormat="1" applyFont="1" applyFill="1" applyBorder="1" applyAlignment="1">
      <alignment horizontal="center" vertical="center"/>
    </xf>
    <xf numFmtId="0" fontId="99" fillId="26" borderId="16" xfId="0" applyFont="1" applyFill="1" applyBorder="1" applyAlignment="1">
      <alignment horizontal="left" vertical="center"/>
    </xf>
    <xf numFmtId="0" fontId="99" fillId="26" borderId="20" xfId="0" applyFont="1" applyFill="1" applyBorder="1" applyAlignment="1">
      <alignment horizontal="left" vertical="center"/>
    </xf>
    <xf numFmtId="0" fontId="109" fillId="26" borderId="20" xfId="0" applyFont="1" applyFill="1" applyBorder="1" applyAlignment="1">
      <alignment horizontal="left" vertical="center"/>
    </xf>
    <xf numFmtId="0" fontId="89" fillId="26" borderId="32" xfId="0" applyFont="1" applyFill="1" applyBorder="1" applyAlignment="1">
      <alignment horizontal="left" vertical="center"/>
    </xf>
    <xf numFmtId="0" fontId="93" fillId="30" borderId="31" xfId="39" applyFont="1" applyFill="1" applyBorder="1" applyAlignment="1">
      <alignment horizontal="left" vertical="center"/>
    </xf>
    <xf numFmtId="0" fontId="39" fillId="0" borderId="0" xfId="39" applyFont="1" applyFill="1" applyBorder="1" applyAlignment="1">
      <alignment horizontal="center" vertical="center"/>
    </xf>
    <xf numFmtId="0" fontId="94" fillId="30" borderId="31" xfId="39" applyFont="1" applyFill="1" applyBorder="1" applyAlignment="1">
      <alignment horizontal="left" vertical="center"/>
    </xf>
    <xf numFmtId="0" fontId="93" fillId="30" borderId="26" xfId="39" applyFont="1" applyFill="1" applyBorder="1" applyAlignment="1">
      <alignment horizontal="left" vertical="center"/>
    </xf>
    <xf numFmtId="0" fontId="41" fillId="0" borderId="11" xfId="39" quotePrefix="1" applyNumberFormat="1" applyFont="1" applyFill="1" applyBorder="1" applyAlignment="1">
      <alignment horizontal="center" vertical="center"/>
    </xf>
    <xf numFmtId="0" fontId="40" fillId="26" borderId="22" xfId="39" applyFont="1" applyFill="1" applyBorder="1" applyAlignment="1">
      <alignment horizontal="left" vertical="center"/>
    </xf>
    <xf numFmtId="0" fontId="41" fillId="26" borderId="35" xfId="39" applyNumberFormat="1" applyFont="1" applyFill="1" applyBorder="1" applyAlignment="1">
      <alignment horizontal="center" vertical="center"/>
    </xf>
    <xf numFmtId="7" fontId="41" fillId="26" borderId="50" xfId="39" applyNumberFormat="1" applyFont="1" applyFill="1" applyBorder="1" applyAlignment="1">
      <alignment horizontal="center" vertical="center"/>
    </xf>
    <xf numFmtId="3" fontId="41" fillId="26" borderId="21" xfId="39" quotePrefix="1" applyNumberFormat="1" applyFont="1" applyFill="1" applyBorder="1" applyAlignment="1">
      <alignment horizontal="center" vertical="center"/>
    </xf>
    <xf numFmtId="0" fontId="40" fillId="26" borderId="71" xfId="39" applyFont="1" applyFill="1" applyBorder="1" applyAlignment="1">
      <alignment horizontal="center" vertical="center" wrapText="1"/>
    </xf>
    <xf numFmtId="0" fontId="88" fillId="26" borderId="72" xfId="0" applyFont="1" applyFill="1" applyBorder="1" applyAlignment="1">
      <alignment horizontal="center" vertical="center"/>
    </xf>
    <xf numFmtId="2" fontId="51" fillId="0" borderId="73" xfId="39" applyNumberFormat="1" applyFont="1" applyBorder="1" applyAlignment="1">
      <alignment horizontal="left" vertical="center" wrapText="1"/>
    </xf>
    <xf numFmtId="0" fontId="40" fillId="0" borderId="74" xfId="39" applyFont="1" applyFill="1" applyBorder="1" applyAlignment="1">
      <alignment horizontal="center" vertical="center" wrapText="1"/>
    </xf>
    <xf numFmtId="0" fontId="40" fillId="0" borderId="71" xfId="39" applyFont="1" applyBorder="1" applyAlignment="1">
      <alignment horizontal="center" vertical="center" wrapText="1"/>
    </xf>
    <xf numFmtId="0" fontId="40" fillId="0" borderId="71" xfId="39" applyFont="1" applyFill="1" applyBorder="1" applyAlignment="1">
      <alignment horizontal="center" vertical="center" wrapText="1"/>
    </xf>
    <xf numFmtId="0" fontId="40" fillId="0" borderId="71" xfId="39" applyFont="1" applyFill="1" applyBorder="1" applyAlignment="1">
      <alignment horizontal="center" vertical="center"/>
    </xf>
    <xf numFmtId="0" fontId="40" fillId="0" borderId="71" xfId="39" applyFont="1" applyBorder="1" applyAlignment="1">
      <alignment horizontal="center" vertical="center"/>
    </xf>
    <xf numFmtId="0" fontId="40" fillId="0" borderId="73" xfId="39" applyFont="1" applyFill="1" applyBorder="1" applyAlignment="1">
      <alignment horizontal="center" vertical="center" wrapText="1"/>
    </xf>
    <xf numFmtId="3" fontId="91" fillId="0" borderId="54" xfId="39" applyNumberFormat="1" applyFont="1" applyFill="1" applyBorder="1" applyAlignment="1">
      <alignment horizontal="left" vertical="center"/>
    </xf>
    <xf numFmtId="3" fontId="41" fillId="0" borderId="11" xfId="39" applyNumberFormat="1" applyFont="1" applyFill="1" applyBorder="1" applyAlignment="1">
      <alignment horizontal="center" vertical="center"/>
    </xf>
    <xf numFmtId="0" fontId="90" fillId="26" borderId="0" xfId="39" applyFont="1" applyFill="1" applyBorder="1" applyAlignment="1">
      <alignment horizontal="left" vertical="center"/>
    </xf>
    <xf numFmtId="0" fontId="90" fillId="0" borderId="0" xfId="39" applyFont="1" applyFill="1" applyBorder="1" applyAlignment="1">
      <alignment horizontal="left" vertical="center"/>
    </xf>
    <xf numFmtId="0" fontId="101" fillId="0" borderId="0" xfId="39" applyFont="1" applyFill="1" applyBorder="1" applyAlignment="1">
      <alignment horizontal="left" vertical="center"/>
    </xf>
    <xf numFmtId="0" fontId="102" fillId="0" borderId="0" xfId="39" applyFont="1" applyFill="1" applyBorder="1" applyAlignment="1">
      <alignment horizontal="left" vertical="center"/>
    </xf>
    <xf numFmtId="7" fontId="41" fillId="0" borderId="20" xfId="39" applyNumberFormat="1" applyFont="1" applyFill="1" applyBorder="1" applyAlignment="1">
      <alignment horizontal="center" vertical="center"/>
    </xf>
    <xf numFmtId="0" fontId="41" fillId="0" borderId="11" xfId="39" applyNumberFormat="1" applyFont="1" applyFill="1" applyBorder="1" applyAlignment="1">
      <alignment horizontal="center" vertical="center"/>
    </xf>
    <xf numFmtId="3" fontId="107" fillId="0" borderId="11" xfId="39" applyNumberFormat="1" applyFont="1" applyFill="1" applyBorder="1" applyAlignment="1">
      <alignment horizontal="center" vertical="center"/>
    </xf>
    <xf numFmtId="3" fontId="91" fillId="0" borderId="24" xfId="39" applyNumberFormat="1" applyFont="1" applyFill="1" applyBorder="1" applyAlignment="1">
      <alignment horizontal="left" vertical="center"/>
    </xf>
    <xf numFmtId="0" fontId="50" fillId="26" borderId="0" xfId="39" applyFont="1" applyFill="1" applyBorder="1" applyAlignment="1">
      <alignment vertical="center"/>
    </xf>
    <xf numFmtId="0" fontId="39" fillId="0" borderId="0" xfId="39" applyFont="1" applyFill="1" applyBorder="1" applyAlignment="1">
      <alignment horizontal="center" vertical="center"/>
    </xf>
    <xf numFmtId="0" fontId="111" fillId="0" borderId="0" xfId="39" applyFont="1" applyFill="1" applyBorder="1"/>
    <xf numFmtId="0" fontId="111" fillId="0" borderId="0" xfId="39" applyFont="1" applyFill="1" applyBorder="1" applyAlignment="1">
      <alignment horizontal="center"/>
    </xf>
    <xf numFmtId="0" fontId="111" fillId="0" borderId="0" xfId="39" applyFont="1" applyFill="1" applyBorder="1" applyAlignment="1">
      <alignment horizontal="left" vertical="center"/>
    </xf>
    <xf numFmtId="0" fontId="112" fillId="31" borderId="0" xfId="0" applyFont="1" applyFill="1" applyBorder="1" applyAlignment="1">
      <alignment vertical="top" wrapText="1"/>
    </xf>
    <xf numFmtId="0" fontId="112" fillId="32" borderId="0" xfId="0" applyFont="1" applyFill="1" applyBorder="1" applyAlignment="1">
      <alignment vertical="top" wrapText="1"/>
    </xf>
    <xf numFmtId="0" fontId="111" fillId="0" borderId="0" xfId="39" applyFont="1"/>
    <xf numFmtId="0" fontId="54" fillId="0" borderId="20" xfId="0" applyFont="1" applyFill="1" applyBorder="1" applyAlignment="1">
      <alignment horizontal="left" vertical="center"/>
    </xf>
    <xf numFmtId="0" fontId="35" fillId="0" borderId="22" xfId="39" applyFont="1" applyBorder="1" applyAlignment="1"/>
    <xf numFmtId="0" fontId="95" fillId="26" borderId="18" xfId="0" applyFont="1" applyFill="1" applyBorder="1" applyAlignment="1">
      <alignment horizontal="center" vertical="center"/>
    </xf>
    <xf numFmtId="0" fontId="95" fillId="26" borderId="10" xfId="0" applyFont="1" applyFill="1" applyBorder="1" applyAlignment="1">
      <alignment horizontal="left" vertical="center"/>
    </xf>
    <xf numFmtId="0" fontId="39" fillId="0" borderId="0" xfId="39" applyFont="1" applyFill="1" applyBorder="1" applyAlignment="1">
      <alignment horizontal="center" vertical="center"/>
    </xf>
    <xf numFmtId="0" fontId="34" fillId="35" borderId="24" xfId="39" applyFont="1" applyFill="1" applyBorder="1" applyAlignment="1">
      <alignment horizontal="center" vertical="center" wrapText="1"/>
    </xf>
    <xf numFmtId="0" fontId="34" fillId="35" borderId="54" xfId="39" applyFont="1" applyFill="1" applyBorder="1" applyAlignment="1">
      <alignment horizontal="center" vertical="center" wrapText="1"/>
    </xf>
    <xf numFmtId="0" fontId="105" fillId="26" borderId="25" xfId="39" applyFont="1" applyFill="1" applyBorder="1" applyAlignment="1">
      <alignment horizontal="center" vertical="center" textRotation="90"/>
    </xf>
    <xf numFmtId="0" fontId="0" fillId="26" borderId="25" xfId="0" applyFill="1" applyBorder="1" applyAlignment="1">
      <alignment vertical="center"/>
    </xf>
    <xf numFmtId="0" fontId="93" fillId="30" borderId="52" xfId="39" applyFont="1" applyFill="1" applyBorder="1" applyAlignment="1">
      <alignment horizontal="left" vertical="center"/>
    </xf>
    <xf numFmtId="0" fontId="93" fillId="30" borderId="31" xfId="39" applyFont="1" applyFill="1" applyBorder="1" applyAlignment="1">
      <alignment horizontal="left" vertical="center"/>
    </xf>
    <xf numFmtId="0" fontId="94" fillId="30" borderId="52" xfId="39" applyFont="1" applyFill="1" applyBorder="1" applyAlignment="1">
      <alignment horizontal="left" vertical="center"/>
    </xf>
    <xf numFmtId="0" fontId="94" fillId="30" borderId="31" xfId="39" applyFont="1" applyFill="1" applyBorder="1" applyAlignment="1">
      <alignment horizontal="left" vertical="center"/>
    </xf>
    <xf numFmtId="0" fontId="93" fillId="30" borderId="23" xfId="39" applyFont="1" applyFill="1" applyBorder="1" applyAlignment="1">
      <alignment horizontal="left" vertical="center"/>
    </xf>
    <xf numFmtId="0" fontId="93" fillId="30" borderId="26" xfId="39" applyFont="1" applyFill="1" applyBorder="1" applyAlignment="1">
      <alignment horizontal="left" vertical="center"/>
    </xf>
    <xf numFmtId="14" fontId="36" fillId="0" borderId="0" xfId="39" applyNumberFormat="1" applyFont="1" applyFill="1" applyBorder="1" applyAlignment="1">
      <alignment horizontal="right"/>
    </xf>
    <xf numFmtId="0" fontId="37" fillId="0" borderId="0" xfId="0" applyFont="1" applyFill="1" applyBorder="1" applyAlignment="1">
      <alignment horizontal="right"/>
    </xf>
    <xf numFmtId="0" fontId="42" fillId="0" borderId="14" xfId="39" applyFont="1" applyBorder="1" applyAlignment="1">
      <alignment horizontal="center" vertical="center" wrapText="1"/>
    </xf>
    <xf numFmtId="0" fontId="42" fillId="0" borderId="40" xfId="39" applyFont="1" applyBorder="1" applyAlignment="1">
      <alignment horizontal="center" vertical="center" wrapText="1"/>
    </xf>
    <xf numFmtId="0" fontId="34" fillId="0" borderId="12" xfId="39" applyFont="1" applyBorder="1" applyAlignment="1">
      <alignment horizontal="center" vertical="center" wrapText="1"/>
    </xf>
    <xf numFmtId="0" fontId="34" fillId="0" borderId="13" xfId="39" applyFont="1" applyBorder="1" applyAlignment="1">
      <alignment horizontal="center" vertical="center" wrapText="1"/>
    </xf>
    <xf numFmtId="0" fontId="34" fillId="0" borderId="53" xfId="39" applyFont="1" applyBorder="1" applyAlignment="1">
      <alignment horizontal="center" vertical="center" wrapText="1"/>
    </xf>
    <xf numFmtId="0" fontId="34" fillId="0" borderId="26" xfId="39" applyFont="1" applyBorder="1" applyAlignment="1">
      <alignment horizontal="center" vertical="center" wrapText="1"/>
    </xf>
    <xf numFmtId="0" fontId="34" fillId="0" borderId="43" xfId="39" applyFont="1" applyBorder="1" applyAlignment="1">
      <alignment horizontal="center" vertical="center" wrapText="1"/>
    </xf>
    <xf numFmtId="0" fontId="34" fillId="0" borderId="22" xfId="39" applyFont="1" applyBorder="1" applyAlignment="1">
      <alignment horizontal="center" vertical="center" wrapText="1"/>
    </xf>
    <xf numFmtId="0" fontId="34" fillId="33" borderId="24" xfId="39" applyFont="1" applyFill="1" applyBorder="1" applyAlignment="1">
      <alignment horizontal="center" vertical="center" wrapText="1"/>
    </xf>
    <xf numFmtId="0" fontId="34" fillId="33" borderId="54" xfId="39" applyFont="1" applyFill="1" applyBorder="1" applyAlignment="1">
      <alignment horizontal="center" vertical="center" wrapText="1"/>
    </xf>
    <xf numFmtId="0" fontId="41" fillId="33" borderId="24" xfId="39" applyFont="1" applyFill="1" applyBorder="1" applyAlignment="1">
      <alignment horizontal="center" vertical="center" wrapText="1"/>
    </xf>
    <xf numFmtId="0" fontId="41" fillId="33" borderId="54" xfId="39" applyFont="1" applyFill="1" applyBorder="1" applyAlignment="1">
      <alignment horizontal="center" vertical="center" wrapText="1"/>
    </xf>
    <xf numFmtId="0" fontId="34" fillId="34" borderId="24" xfId="39" applyFont="1" applyFill="1" applyBorder="1" applyAlignment="1">
      <alignment horizontal="center" vertical="center" wrapText="1"/>
    </xf>
    <xf numFmtId="0" fontId="34" fillId="34" borderId="54" xfId="39" applyFont="1" applyFill="1" applyBorder="1" applyAlignment="1">
      <alignment horizontal="center" vertical="center" wrapText="1"/>
    </xf>
    <xf numFmtId="0" fontId="93" fillId="30" borderId="75" xfId="39" applyFont="1" applyFill="1" applyBorder="1" applyAlignment="1">
      <alignment horizontal="left" vertical="center"/>
    </xf>
    <xf numFmtId="0" fontId="93" fillId="30" borderId="76" xfId="39" applyFont="1" applyFill="1" applyBorder="1" applyAlignment="1">
      <alignment horizontal="left" vertical="center"/>
    </xf>
    <xf numFmtId="0" fontId="111" fillId="0" borderId="0" xfId="39" applyFont="1" applyFill="1" applyBorder="1" applyAlignment="1">
      <alignment horizontal="center" vertical="center"/>
    </xf>
    <xf numFmtId="0" fontId="34" fillId="29" borderId="52" xfId="0" applyFont="1" applyFill="1" applyBorder="1" applyAlignment="1">
      <alignment horizontal="center" vertical="center"/>
    </xf>
    <xf numFmtId="0" fontId="34" fillId="29" borderId="31" xfId="0" applyFont="1" applyFill="1" applyBorder="1" applyAlignment="1">
      <alignment horizontal="center" vertical="center"/>
    </xf>
    <xf numFmtId="0" fontId="34" fillId="29" borderId="49" xfId="0" applyFont="1" applyFill="1" applyBorder="1" applyAlignment="1">
      <alignment horizontal="center" vertical="center"/>
    </xf>
    <xf numFmtId="0" fontId="39" fillId="29" borderId="10" xfId="0" applyFont="1" applyFill="1" applyBorder="1" applyAlignment="1">
      <alignment horizontal="left" vertical="center" wrapText="1"/>
    </xf>
    <xf numFmtId="0" fontId="60" fillId="29" borderId="10" xfId="0" applyFont="1" applyFill="1" applyBorder="1" applyAlignment="1">
      <alignment horizontal="center" vertical="center" wrapText="1"/>
    </xf>
    <xf numFmtId="0" fontId="60" fillId="29" borderId="37" xfId="0" applyFont="1" applyFill="1" applyBorder="1" applyAlignment="1">
      <alignment horizontal="center" vertical="center" wrapText="1"/>
    </xf>
    <xf numFmtId="0" fontId="60" fillId="29" borderId="30" xfId="0" applyFont="1" applyFill="1" applyBorder="1" applyAlignment="1">
      <alignment horizontal="center" vertical="center" wrapText="1"/>
    </xf>
    <xf numFmtId="0" fontId="39" fillId="29" borderId="37" xfId="0" applyFont="1" applyFill="1" applyBorder="1" applyAlignment="1">
      <alignment horizontal="left" vertical="center" wrapText="1"/>
    </xf>
    <xf numFmtId="0" fontId="39" fillId="29" borderId="30" xfId="0" applyFont="1" applyFill="1" applyBorder="1" applyAlignment="1">
      <alignment horizontal="left" vertical="center" wrapText="1"/>
    </xf>
  </cellXfs>
  <cellStyles count="53">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urrency 2" xfId="28" xr:uid="{00000000-0005-0000-0000-00001B000000}"/>
    <cellStyle name="Currency 2 2" xfId="48" xr:uid="{00000000-0005-0000-0000-00001C000000}"/>
    <cellStyle name="Explanatory Text 2" xfId="29" xr:uid="{00000000-0005-0000-0000-00001D000000}"/>
    <cellStyle name="Good 2" xfId="30" xr:uid="{00000000-0005-0000-0000-00001E000000}"/>
    <cellStyle name="Heading 1 2" xfId="31" xr:uid="{00000000-0005-0000-0000-00001F000000}"/>
    <cellStyle name="Heading 2 2" xfId="32" xr:uid="{00000000-0005-0000-0000-000020000000}"/>
    <cellStyle name="Heading 3 2" xfId="33" xr:uid="{00000000-0005-0000-0000-000021000000}"/>
    <cellStyle name="Heading 4 2" xfId="34" xr:uid="{00000000-0005-0000-0000-000022000000}"/>
    <cellStyle name="Input 2" xfId="35" xr:uid="{00000000-0005-0000-0000-000023000000}"/>
    <cellStyle name="Linked Cell 2" xfId="36" xr:uid="{00000000-0005-0000-0000-000024000000}"/>
    <cellStyle name="Neutral 2" xfId="37" xr:uid="{00000000-0005-0000-0000-000025000000}"/>
    <cellStyle name="Normal 2" xfId="38" xr:uid="{00000000-0005-0000-0000-000027000000}"/>
    <cellStyle name="Normal 2 2" xfId="52" xr:uid="{00000000-0005-0000-0000-000028000000}"/>
    <cellStyle name="Normal 3" xfId="49" xr:uid="{00000000-0005-0000-0000-000029000000}"/>
    <cellStyle name="Normal 4" xfId="51" xr:uid="{00000000-0005-0000-0000-00002A000000}"/>
    <cellStyle name="Normal_Book3" xfId="39" xr:uid="{00000000-0005-0000-0000-00002B000000}"/>
    <cellStyle name="Note 2" xfId="40" xr:uid="{00000000-0005-0000-0000-00002C000000}"/>
    <cellStyle name="Output 2" xfId="41" xr:uid="{00000000-0005-0000-0000-00002D000000}"/>
    <cellStyle name="Title 2" xfId="42" xr:uid="{00000000-0005-0000-0000-00002E000000}"/>
    <cellStyle name="Total 2" xfId="43" xr:uid="{00000000-0005-0000-0000-00002F000000}"/>
    <cellStyle name="Warning Text 2" xfId="44" xr:uid="{00000000-0005-0000-0000-000030000000}"/>
    <cellStyle name="Κανονικό" xfId="0" builtinId="0"/>
    <cellStyle name="Κανονικό 2" xfId="47" xr:uid="{00000000-0005-0000-0000-000031000000}"/>
    <cellStyle name="표준 2" xfId="45" xr:uid="{00000000-0005-0000-0000-000032000000}"/>
    <cellStyle name="표준 3" xfId="50" xr:uid="{00000000-0005-0000-0000-000033000000}"/>
    <cellStyle name="표준_JD_INT_EXT_COLOR_MATERIAL_111012_배포용" xfId="46" xr:uid="{00000000-0005-0000-0000-00003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file:///W:\COMMON_FOR_ALL_COMPANIES\sign\kia.jp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file:///W:\COMMON_FOR_ALL_COMPANIES\sign\kia.jpg" TargetMode="External"/></Relationships>
</file>

<file path=xl/drawings/drawing1.xml><?xml version="1.0" encoding="utf-8"?>
<xdr:wsDr xmlns:xdr="http://schemas.openxmlformats.org/drawingml/2006/spreadsheetDrawing" xmlns:a="http://schemas.openxmlformats.org/drawingml/2006/main">
  <xdr:twoCellAnchor>
    <xdr:from>
      <xdr:col>1</xdr:col>
      <xdr:colOff>647700</xdr:colOff>
      <xdr:row>0</xdr:row>
      <xdr:rowOff>19050</xdr:rowOff>
    </xdr:from>
    <xdr:to>
      <xdr:col>2</xdr:col>
      <xdr:colOff>2047875</xdr:colOff>
      <xdr:row>0</xdr:row>
      <xdr:rowOff>1219200</xdr:rowOff>
    </xdr:to>
    <xdr:pic>
      <xdr:nvPicPr>
        <xdr:cNvPr id="2" name="Picture 103" descr="W:\COMMON_FOR_ALL_COMPANIES\sign\kia.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933450" y="19050"/>
          <a:ext cx="28098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647700</xdr:colOff>
      <xdr:row>0</xdr:row>
      <xdr:rowOff>19050</xdr:rowOff>
    </xdr:from>
    <xdr:to>
      <xdr:col>2</xdr:col>
      <xdr:colOff>2047875</xdr:colOff>
      <xdr:row>0</xdr:row>
      <xdr:rowOff>1219200</xdr:rowOff>
    </xdr:to>
    <xdr:pic>
      <xdr:nvPicPr>
        <xdr:cNvPr id="3" name="Picture 103" descr="W:\COMMON_FOR_ALL_COMPANIES\sign\kia.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933450" y="19050"/>
          <a:ext cx="28098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647700</xdr:colOff>
      <xdr:row>0</xdr:row>
      <xdr:rowOff>19050</xdr:rowOff>
    </xdr:from>
    <xdr:to>
      <xdr:col>2</xdr:col>
      <xdr:colOff>2047875</xdr:colOff>
      <xdr:row>0</xdr:row>
      <xdr:rowOff>1219200</xdr:rowOff>
    </xdr:to>
    <xdr:pic>
      <xdr:nvPicPr>
        <xdr:cNvPr id="4" name="Picture 103" descr="W:\COMMON_FOR_ALL_COMPANIES\sign\kia.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933450" y="19050"/>
          <a:ext cx="28098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647700</xdr:colOff>
      <xdr:row>0</xdr:row>
      <xdr:rowOff>19050</xdr:rowOff>
    </xdr:from>
    <xdr:to>
      <xdr:col>2</xdr:col>
      <xdr:colOff>2047875</xdr:colOff>
      <xdr:row>0</xdr:row>
      <xdr:rowOff>1219200</xdr:rowOff>
    </xdr:to>
    <xdr:pic>
      <xdr:nvPicPr>
        <xdr:cNvPr id="5" name="Picture 103" descr="W:\COMMON_FOR_ALL_COMPANIES\sign\kia.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933450" y="19050"/>
          <a:ext cx="28098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647700</xdr:colOff>
      <xdr:row>0</xdr:row>
      <xdr:rowOff>19050</xdr:rowOff>
    </xdr:from>
    <xdr:to>
      <xdr:col>2</xdr:col>
      <xdr:colOff>2047875</xdr:colOff>
      <xdr:row>0</xdr:row>
      <xdr:rowOff>1219200</xdr:rowOff>
    </xdr:to>
    <xdr:pic>
      <xdr:nvPicPr>
        <xdr:cNvPr id="6" name="Picture 103" descr="W:\COMMON_FOR_ALL_COMPANIES\sign\kia.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933450" y="19050"/>
          <a:ext cx="28098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647700</xdr:colOff>
      <xdr:row>0</xdr:row>
      <xdr:rowOff>19050</xdr:rowOff>
    </xdr:from>
    <xdr:to>
      <xdr:col>2</xdr:col>
      <xdr:colOff>2047875</xdr:colOff>
      <xdr:row>0</xdr:row>
      <xdr:rowOff>1219200</xdr:rowOff>
    </xdr:to>
    <xdr:pic>
      <xdr:nvPicPr>
        <xdr:cNvPr id="7" name="Picture 103" descr="W:\COMMON_FOR_ALL_COMPANIES\sign\kia.jp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933450" y="19050"/>
          <a:ext cx="28098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647700</xdr:colOff>
      <xdr:row>0</xdr:row>
      <xdr:rowOff>19050</xdr:rowOff>
    </xdr:from>
    <xdr:to>
      <xdr:col>2</xdr:col>
      <xdr:colOff>2047875</xdr:colOff>
      <xdr:row>0</xdr:row>
      <xdr:rowOff>1219200</xdr:rowOff>
    </xdr:to>
    <xdr:pic>
      <xdr:nvPicPr>
        <xdr:cNvPr id="2" name="Picture 103" descr="W:\COMMON_FOR_ALL_COMPANIES\sign\kia.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933450" y="19050"/>
          <a:ext cx="28098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647700</xdr:colOff>
      <xdr:row>0</xdr:row>
      <xdr:rowOff>19050</xdr:rowOff>
    </xdr:from>
    <xdr:to>
      <xdr:col>2</xdr:col>
      <xdr:colOff>2047875</xdr:colOff>
      <xdr:row>0</xdr:row>
      <xdr:rowOff>1219200</xdr:rowOff>
    </xdr:to>
    <xdr:pic>
      <xdr:nvPicPr>
        <xdr:cNvPr id="3" name="Picture 103" descr="W:\COMMON_FOR_ALL_COMPANIES\sign\kia.jp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928766" y="19050"/>
          <a:ext cx="2805502"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3168823</xdr:colOff>
      <xdr:row>63</xdr:row>
      <xdr:rowOff>285002</xdr:rowOff>
    </xdr:from>
    <xdr:to>
      <xdr:col>2</xdr:col>
      <xdr:colOff>4400031</xdr:colOff>
      <xdr:row>65</xdr:row>
      <xdr:rowOff>191314</xdr:rowOff>
    </xdr:to>
    <xdr:grpSp>
      <xdr:nvGrpSpPr>
        <xdr:cNvPr id="6" name="Group 5">
          <a:extLst>
            <a:ext uri="{FF2B5EF4-FFF2-40B4-BE49-F238E27FC236}">
              <a16:creationId xmlns:a16="http://schemas.microsoft.com/office/drawing/2014/main" id="{00000000-0008-0000-0100-000006000000}"/>
            </a:ext>
          </a:extLst>
        </xdr:cNvPr>
        <xdr:cNvGrpSpPr/>
      </xdr:nvGrpSpPr>
      <xdr:grpSpPr>
        <a:xfrm>
          <a:off x="4855216" y="31779961"/>
          <a:ext cx="1231208" cy="905656"/>
          <a:chOff x="4855216" y="31467666"/>
          <a:chExt cx="1231208" cy="905656"/>
        </a:xfrm>
      </xdr:grpSpPr>
      <xdr:sp macro="" textlink="">
        <xdr:nvSpPr>
          <xdr:cNvPr id="4" name="TextBox 3">
            <a:extLst>
              <a:ext uri="{FF2B5EF4-FFF2-40B4-BE49-F238E27FC236}">
                <a16:creationId xmlns:a16="http://schemas.microsoft.com/office/drawing/2014/main" id="{00000000-0008-0000-0100-000004000000}"/>
              </a:ext>
            </a:extLst>
          </xdr:cNvPr>
          <xdr:cNvSpPr txBox="1"/>
        </xdr:nvSpPr>
        <xdr:spPr>
          <a:xfrm rot="19476885">
            <a:off x="4855216" y="31603568"/>
            <a:ext cx="1231208" cy="718017"/>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l-GR" sz="2000" b="0" spc="120">
                <a:solidFill>
                  <a:srgbClr val="FF0000"/>
                </a:solidFill>
                <a:latin typeface="Impact" panose="020B0806030902050204" pitchFamily="34" charset="0"/>
              </a:rPr>
              <a:t>ΕΙΔΙΚΗ</a:t>
            </a:r>
            <a:r>
              <a:rPr lang="el-GR" sz="2000" b="0" spc="120" baseline="0">
                <a:solidFill>
                  <a:srgbClr val="FF0000"/>
                </a:solidFill>
                <a:latin typeface="Impact" panose="020B0806030902050204" pitchFamily="34" charset="0"/>
              </a:rPr>
              <a:t> ΤΙΜΗ</a:t>
            </a:r>
            <a:endParaRPr lang="el-GR" sz="2000" b="0" spc="120">
              <a:solidFill>
                <a:srgbClr val="FF0000"/>
              </a:solidFill>
              <a:latin typeface="Impact" panose="020B0806030902050204" pitchFamily="34" charset="0"/>
            </a:endParaRPr>
          </a:p>
        </xdr:txBody>
      </xdr:sp>
      <xdr:sp macro="" textlink="">
        <xdr:nvSpPr>
          <xdr:cNvPr id="5" name="Oval 4">
            <a:extLst>
              <a:ext uri="{FF2B5EF4-FFF2-40B4-BE49-F238E27FC236}">
                <a16:creationId xmlns:a16="http://schemas.microsoft.com/office/drawing/2014/main" id="{00000000-0008-0000-0100-000005000000}"/>
              </a:ext>
            </a:extLst>
          </xdr:cNvPr>
          <xdr:cNvSpPr/>
        </xdr:nvSpPr>
        <xdr:spPr bwMode="auto">
          <a:xfrm rot="19771990">
            <a:off x="5030432" y="31467666"/>
            <a:ext cx="931042" cy="905656"/>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l-GR" sz="1100"/>
          </a:p>
        </xdr:txBody>
      </xdr:sp>
    </xdr:grpSp>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F119"/>
  <sheetViews>
    <sheetView view="pageBreakPreview" zoomScale="50" zoomScaleNormal="55" zoomScaleSheetLayoutView="50" zoomScalePageLayoutView="55" workbookViewId="0">
      <pane xSplit="3" ySplit="3" topLeftCell="K4" activePane="bottomRight" state="frozen"/>
      <selection pane="topRight" activeCell="C1" sqref="C1"/>
      <selection pane="bottomLeft" activeCell="A4" sqref="A4"/>
      <selection pane="bottomRight" activeCell="B56" sqref="B56:AC56"/>
    </sheetView>
  </sheetViews>
  <sheetFormatPr defaultColWidth="9.140625" defaultRowHeight="18.75"/>
  <cols>
    <col min="1" max="1" width="4.28515625" style="311" customWidth="1"/>
    <col min="2" max="2" width="21.140625" style="63" customWidth="1"/>
    <col min="3" max="3" width="68.28515625" style="63" customWidth="1"/>
    <col min="4" max="4" width="13.85546875" style="63" customWidth="1"/>
    <col min="5" max="6" width="11" style="63" customWidth="1"/>
    <col min="7" max="7" width="12" style="63" customWidth="1"/>
    <col min="8" max="8" width="14.140625" style="63" customWidth="1"/>
    <col min="9" max="9" width="16.42578125" style="63" customWidth="1"/>
    <col min="10" max="10" width="11.140625" style="63" customWidth="1"/>
    <col min="11" max="11" width="14" style="63" customWidth="1"/>
    <col min="12" max="12" width="16.42578125" style="63" customWidth="1"/>
    <col min="13" max="13" width="12.7109375" style="63" customWidth="1"/>
    <col min="14" max="14" width="16.42578125" style="63" customWidth="1"/>
    <col min="15" max="15" width="12" style="63" customWidth="1"/>
    <col min="16" max="16" width="13.85546875" style="63" customWidth="1"/>
    <col min="17" max="17" width="16.7109375" style="63" customWidth="1"/>
    <col min="18" max="18" width="11.42578125" style="63" customWidth="1"/>
    <col min="19" max="19" width="12.28515625" style="63" customWidth="1"/>
    <col min="20" max="20" width="14.42578125" style="63" customWidth="1"/>
    <col min="21" max="21" width="13" style="63" customWidth="1"/>
    <col min="22" max="22" width="12.85546875" style="63" customWidth="1"/>
    <col min="23" max="23" width="15.42578125" style="63" customWidth="1"/>
    <col min="24" max="24" width="14" style="63" customWidth="1"/>
    <col min="25" max="25" width="15" style="63" customWidth="1"/>
    <col min="26" max="26" width="12.42578125" style="63" customWidth="1"/>
    <col min="27" max="27" width="12.140625" style="63" customWidth="1"/>
    <col min="28" max="28" width="13.85546875" style="63" customWidth="1"/>
    <col min="29" max="29" width="11.28515625" style="63" customWidth="1"/>
    <col min="30" max="30" width="22.28515625" style="64" hidden="1" customWidth="1"/>
    <col min="31" max="31" width="16.28515625" style="64" hidden="1" customWidth="1"/>
    <col min="32" max="32" width="24.28515625" style="64" hidden="1" customWidth="1"/>
    <col min="33" max="33" width="20" style="64" hidden="1" customWidth="1"/>
    <col min="34" max="35" width="18.42578125" style="64" hidden="1" customWidth="1"/>
    <col min="36" max="37" width="21" style="64" hidden="1" customWidth="1"/>
    <col min="38" max="38" width="18.42578125" style="64" hidden="1" customWidth="1"/>
    <col min="39" max="39" width="21" style="64" hidden="1" customWidth="1"/>
    <col min="40" max="40" width="5.42578125" style="65" hidden="1" customWidth="1"/>
    <col min="41" max="41" width="14.140625" style="64" hidden="1" customWidth="1"/>
    <col min="42" max="42" width="22.7109375" style="64" hidden="1" customWidth="1"/>
    <col min="43" max="43" width="11.42578125" style="258" hidden="1" customWidth="1"/>
    <col min="44" max="48" width="9.140625" style="259" hidden="1" customWidth="1"/>
    <col min="49" max="49" width="9.140625" style="259"/>
    <col min="50" max="16384" width="9.140625" style="65"/>
  </cols>
  <sheetData>
    <row r="1" spans="1:84" s="8" customFormat="1" ht="99.75" customHeight="1" thickBot="1">
      <c r="A1" s="307"/>
      <c r="B1" s="3"/>
      <c r="C1" s="4"/>
      <c r="D1" s="4"/>
      <c r="E1" s="5"/>
      <c r="F1" s="5"/>
      <c r="G1" s="6"/>
      <c r="H1" s="548"/>
      <c r="I1" s="548"/>
      <c r="J1" s="549"/>
      <c r="K1" s="549"/>
      <c r="L1" s="6"/>
      <c r="M1" s="4"/>
      <c r="N1" s="4"/>
      <c r="O1" s="4"/>
      <c r="P1" s="4"/>
      <c r="Q1" s="4"/>
      <c r="R1" s="239" t="s">
        <v>309</v>
      </c>
      <c r="S1" s="7"/>
      <c r="T1" s="4"/>
      <c r="U1" s="4"/>
      <c r="V1" s="4"/>
      <c r="X1" s="239"/>
      <c r="Y1" s="239"/>
      <c r="Z1" s="239"/>
      <c r="AA1" s="239"/>
      <c r="AB1" s="239"/>
      <c r="AC1" s="239"/>
      <c r="AD1" s="223"/>
      <c r="AE1" s="223"/>
      <c r="AF1" s="223"/>
      <c r="AG1" s="223"/>
      <c r="AH1" s="223"/>
      <c r="AI1" s="223"/>
      <c r="AJ1" s="223"/>
      <c r="AK1" s="223"/>
      <c r="AL1" s="223"/>
      <c r="AM1" s="223"/>
      <c r="AO1" s="223"/>
      <c r="AQ1" s="498">
        <v>250</v>
      </c>
      <c r="AR1" s="259"/>
      <c r="AS1" s="259"/>
      <c r="AT1" s="259"/>
      <c r="AU1" s="259"/>
      <c r="AV1" s="259"/>
      <c r="AW1" s="259"/>
    </row>
    <row r="2" spans="1:84" s="9" customFormat="1" ht="27" customHeight="1">
      <c r="A2" s="263"/>
      <c r="B2" s="550" t="s">
        <v>1</v>
      </c>
      <c r="C2" s="552" t="s">
        <v>0</v>
      </c>
      <c r="D2" s="554" t="s">
        <v>38</v>
      </c>
      <c r="E2" s="555"/>
      <c r="F2" s="555"/>
      <c r="G2" s="555"/>
      <c r="H2" s="555"/>
      <c r="I2" s="555"/>
      <c r="J2" s="555"/>
      <c r="K2" s="555"/>
      <c r="L2" s="555"/>
      <c r="M2" s="555"/>
      <c r="N2" s="555"/>
      <c r="O2" s="555"/>
      <c r="P2" s="555"/>
      <c r="Q2" s="555"/>
      <c r="R2" s="555"/>
      <c r="S2" s="555"/>
      <c r="T2" s="555"/>
      <c r="U2" s="555"/>
      <c r="V2" s="555"/>
      <c r="W2" s="555"/>
      <c r="X2" s="555"/>
      <c r="Y2" s="555"/>
      <c r="Z2" s="555"/>
      <c r="AA2" s="555"/>
      <c r="AB2" s="555"/>
      <c r="AC2" s="555"/>
      <c r="AD2" s="558" t="s">
        <v>223</v>
      </c>
      <c r="AE2" s="558" t="s">
        <v>267</v>
      </c>
      <c r="AF2" s="560" t="s">
        <v>237</v>
      </c>
      <c r="AG2" s="558" t="s">
        <v>238</v>
      </c>
      <c r="AH2" s="562" t="s">
        <v>240</v>
      </c>
      <c r="AI2" s="562" t="s">
        <v>239</v>
      </c>
      <c r="AJ2" s="562" t="s">
        <v>279</v>
      </c>
      <c r="AK2" s="562" t="s">
        <v>241</v>
      </c>
      <c r="AL2" s="562" t="s">
        <v>265</v>
      </c>
      <c r="AM2" s="562" t="s">
        <v>264</v>
      </c>
      <c r="AN2" s="391"/>
      <c r="AO2" s="538" t="s">
        <v>236</v>
      </c>
      <c r="AP2" s="538" t="s">
        <v>278</v>
      </c>
      <c r="AQ2" s="258"/>
      <c r="AR2" s="259"/>
      <c r="AS2" s="259"/>
      <c r="AT2" s="259"/>
      <c r="AU2" s="259"/>
      <c r="AV2" s="259"/>
      <c r="AW2" s="259"/>
    </row>
    <row r="3" spans="1:84" s="9" customFormat="1" ht="51.75" customHeight="1" thickBot="1">
      <c r="A3" s="263"/>
      <c r="B3" s="551"/>
      <c r="C3" s="553"/>
      <c r="D3" s="556"/>
      <c r="E3" s="557"/>
      <c r="F3" s="557"/>
      <c r="G3" s="557"/>
      <c r="H3" s="557"/>
      <c r="I3" s="557"/>
      <c r="J3" s="557"/>
      <c r="K3" s="557"/>
      <c r="L3" s="557"/>
      <c r="M3" s="557"/>
      <c r="N3" s="557"/>
      <c r="O3" s="557"/>
      <c r="P3" s="557"/>
      <c r="Q3" s="557"/>
      <c r="R3" s="557"/>
      <c r="S3" s="557"/>
      <c r="T3" s="557"/>
      <c r="U3" s="557"/>
      <c r="V3" s="557"/>
      <c r="W3" s="557"/>
      <c r="X3" s="557"/>
      <c r="Y3" s="557"/>
      <c r="Z3" s="557"/>
      <c r="AA3" s="557"/>
      <c r="AB3" s="557"/>
      <c r="AC3" s="557"/>
      <c r="AD3" s="559"/>
      <c r="AE3" s="559"/>
      <c r="AF3" s="561"/>
      <c r="AG3" s="559"/>
      <c r="AH3" s="563"/>
      <c r="AI3" s="563"/>
      <c r="AJ3" s="563"/>
      <c r="AK3" s="563"/>
      <c r="AL3" s="563"/>
      <c r="AM3" s="563"/>
      <c r="AN3" s="390"/>
      <c r="AO3" s="539"/>
      <c r="AP3" s="539"/>
      <c r="AQ3" s="258"/>
      <c r="AR3" s="259"/>
      <c r="AS3" s="259"/>
      <c r="AT3" s="259"/>
      <c r="AU3" s="259"/>
      <c r="AV3" s="259"/>
      <c r="AW3" s="259"/>
    </row>
    <row r="4" spans="1:84" s="9" customFormat="1" ht="2.25" customHeight="1" thickBot="1">
      <c r="A4" s="263"/>
      <c r="B4" s="209"/>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207"/>
      <c r="AO4" s="207"/>
      <c r="AP4" s="207"/>
      <c r="AQ4" s="260"/>
      <c r="AR4" s="261"/>
      <c r="AS4" s="261"/>
      <c r="AT4" s="261"/>
      <c r="AU4" s="261"/>
      <c r="AV4" s="261"/>
      <c r="AW4" s="261"/>
    </row>
    <row r="5" spans="1:84" s="200" customFormat="1" ht="33" customHeight="1" thickBot="1">
      <c r="A5" s="429"/>
      <c r="B5" s="544" t="s">
        <v>261</v>
      </c>
      <c r="C5" s="545"/>
      <c r="D5" s="545"/>
      <c r="E5" s="545"/>
      <c r="F5" s="545"/>
      <c r="G5" s="545"/>
      <c r="H5" s="545"/>
      <c r="I5" s="545"/>
      <c r="J5" s="545"/>
      <c r="K5" s="545"/>
      <c r="L5" s="545"/>
      <c r="M5" s="545"/>
      <c r="N5" s="545"/>
      <c r="O5" s="545"/>
      <c r="P5" s="545"/>
      <c r="Q5" s="545"/>
      <c r="R5" s="545"/>
      <c r="S5" s="545"/>
      <c r="T5" s="545"/>
      <c r="U5" s="545"/>
      <c r="V5" s="545"/>
      <c r="W5" s="545"/>
      <c r="X5" s="545"/>
      <c r="Y5" s="545"/>
      <c r="Z5" s="545"/>
      <c r="AA5" s="545"/>
      <c r="AB5" s="545"/>
      <c r="AC5" s="545"/>
      <c r="AD5" s="499"/>
      <c r="AE5" s="499"/>
      <c r="AF5" s="499"/>
      <c r="AG5" s="499"/>
      <c r="AH5" s="499"/>
      <c r="AI5" s="499"/>
      <c r="AJ5" s="499"/>
      <c r="AK5" s="499"/>
      <c r="AL5" s="499"/>
      <c r="AM5" s="499"/>
      <c r="AN5" s="499"/>
      <c r="AO5" s="499"/>
      <c r="AP5" s="392"/>
      <c r="AQ5" s="260"/>
      <c r="AR5" s="261"/>
      <c r="AS5" s="261"/>
      <c r="AT5" s="261"/>
      <c r="AU5" s="261"/>
      <c r="AV5" s="261"/>
      <c r="AW5" s="261"/>
      <c r="AX5" s="199"/>
      <c r="AY5" s="199"/>
      <c r="AZ5" s="199"/>
      <c r="BA5" s="199"/>
      <c r="BB5" s="199"/>
      <c r="BC5" s="199"/>
      <c r="BD5" s="199"/>
      <c r="BE5" s="199"/>
      <c r="BF5" s="199"/>
      <c r="BG5" s="199"/>
      <c r="BH5" s="199"/>
      <c r="BI5" s="199"/>
      <c r="BJ5" s="199"/>
      <c r="BK5" s="199"/>
      <c r="BL5" s="199"/>
      <c r="BM5" s="199"/>
      <c r="BN5" s="199"/>
      <c r="BO5" s="199"/>
      <c r="BP5" s="199"/>
      <c r="BQ5" s="199"/>
      <c r="BR5" s="199"/>
      <c r="BS5" s="199"/>
      <c r="BT5" s="199"/>
      <c r="BU5" s="199"/>
      <c r="BV5" s="199"/>
      <c r="BW5" s="199"/>
      <c r="BX5" s="199"/>
      <c r="BY5" s="199"/>
      <c r="BZ5" s="199"/>
      <c r="CA5" s="199"/>
      <c r="CB5" s="199"/>
      <c r="CC5" s="199"/>
      <c r="CD5" s="199"/>
      <c r="CE5" s="199"/>
      <c r="CF5" s="199"/>
    </row>
    <row r="6" spans="1:84" s="23" customFormat="1" ht="38.25" hidden="1" customHeight="1">
      <c r="A6" s="430"/>
      <c r="B6" s="453">
        <v>12021</v>
      </c>
      <c r="C6" s="454" t="s">
        <v>251</v>
      </c>
      <c r="D6" s="455" t="s">
        <v>2</v>
      </c>
      <c r="E6" s="416" t="s">
        <v>11</v>
      </c>
      <c r="F6" s="456" t="s">
        <v>16</v>
      </c>
      <c r="G6" s="456" t="s">
        <v>4</v>
      </c>
      <c r="H6" s="456"/>
      <c r="I6" s="456" t="s">
        <v>5</v>
      </c>
      <c r="J6" s="457" t="s">
        <v>175</v>
      </c>
      <c r="K6" s="457"/>
      <c r="L6" s="456"/>
      <c r="M6" s="456"/>
      <c r="N6" s="457"/>
      <c r="O6" s="456" t="s">
        <v>9</v>
      </c>
      <c r="P6" s="456"/>
      <c r="Q6" s="457"/>
      <c r="R6" s="458"/>
      <c r="S6" s="458"/>
      <c r="T6" s="456" t="s">
        <v>8</v>
      </c>
      <c r="U6" s="456" t="s">
        <v>47</v>
      </c>
      <c r="V6" s="456"/>
      <c r="W6" s="459"/>
      <c r="X6" s="459"/>
      <c r="Y6" s="416"/>
      <c r="Z6" s="416" t="s">
        <v>64</v>
      </c>
      <c r="AA6" s="416" t="s">
        <v>141</v>
      </c>
      <c r="AB6" s="416" t="s">
        <v>142</v>
      </c>
      <c r="AC6" s="460"/>
      <c r="AD6" s="461">
        <v>9890</v>
      </c>
      <c r="AE6" s="462">
        <f>AD6-AF6</f>
        <v>1552.5599999999995</v>
      </c>
      <c r="AF6" s="463">
        <v>8337.44</v>
      </c>
      <c r="AG6" s="461">
        <v>250</v>
      </c>
      <c r="AH6" s="464">
        <f t="shared" ref="AH6:AH15" si="0">ROUNDUP(($AD6+$AQ$1)/(1+0.24+IF(14000*(1+0.24+0.04*IF($AO6&lt;101,0.95,IF($AO6&lt;121,1,IF($AO6&lt;141,1.1,IF($AO6&lt;161,1.2,IF($AO6&lt;181,1.3,1.4))))))&gt;=($AD6+$AQ$1),0.04,IF(17000*(1+0.24+0.08*IF($AO6&lt;101,0.95,IF($AO6&lt;121,1,IF($AO6&lt;141,1.1,IF($AO6&lt;161,1.2,IF($AO6&lt;181,1.3,1.4))))))&gt;=($AD6+$AQ$1),0.08,IF(20000*(1+0.24+0.16*IF($AO6&lt;101,0.95,IF($AO6&lt;121,1,IF($AO6&lt;141,1.1,IF($AO6&lt;161,1.2,IF($AO6&lt;181,1.3,1.4))))))&gt;=($AD6+$AQ$1),0.16,IF(25000*(1+0.24+0.24*IF($AO6&lt;101,0.95,IF($AO6&lt;121,1,IF($AO6&lt;141,1.1,IF($AO6&lt;161,1.2,IF($AO6&lt;181,1.3,1.4))))))&gt;=($AD6+$AQ$1),0.24,0.32))))*IF($AO6&lt;101,0.95,IF($AO6&lt;121,1,IF($AO6&lt;141,1.1,IF($AO6&lt;161,1.2,IF($AO6&lt;181,1.3,1.4)))))),0)</f>
        <v>7922</v>
      </c>
      <c r="AI6" s="464">
        <f t="shared" ref="AI6:AI15" si="1">ROUNDUP((($AD6+$AQ$1)+AG6)/(1+0.24+IF(14000*(1+0.24+0.04*IF($AO6&lt;101,0.95,IF($AO6&lt;121,1,IF($AO6&lt;141,1.1,IF($AO6&lt;161,1.2,IF($AO6&lt;181,1.3,1.4))))))&gt;=($AD6+$AQ$1),0.04,IF(17000*(1+0.24+0.08*IF($AO6&lt;101,0.95,IF($AO6&lt;121,1,IF($AO6&lt;141,1.1,IF($AO6&lt;161,1.2,IF($AO6&lt;181,1.3,1.4))))))&gt;=($AD6+$AQ$1),0.08,IF(20000*(1+0.24+0.16*IF($AO6&lt;101,0.95,IF($AO6&lt;121,1,IF($AO6&lt;141,1.1,IF($AO6&lt;161,1.2,IF($AO6&lt;181,1.3,1.4))))))&gt;=($AD6+$AQ$1),0.16,IF(25000*(1+0.24+0.24*IF($AO6&lt;101,0.95,IF($AO6&lt;121,1,IF($AO6&lt;141,1.1,IF($AO6&lt;161,1.2,IF($AO6&lt;181,1.3,1.4))))))&gt;=($AD6+$AQ$1),0.24,0.32))))*IF($AO6&lt;101,0.95,IF($AO6&lt;121,1,IF($AO6&lt;141,1.1,IF($AO6&lt;161,1.2,IF($AO6&lt;181,1.3,1.4)))))),0)</f>
        <v>8118</v>
      </c>
      <c r="AJ6" s="464">
        <f>ROUNDUP(AH6-((AE6+$AQ$1)/1.24),0)</f>
        <v>6469</v>
      </c>
      <c r="AK6" s="464">
        <f t="shared" ref="AK6:AK15" si="2">ROUNDUP(AH6-((AE6+$AQ$1)/1.24),0)</f>
        <v>6469</v>
      </c>
      <c r="AL6" s="465">
        <f t="shared" ref="AL6:AL15" si="3">AD6+$AQ$1-(AH6)*1.24</f>
        <v>316.71999999999935</v>
      </c>
      <c r="AM6" s="465">
        <f t="shared" ref="AM6:AM15" si="4">AD6+$AQ$1+AG6-(AI6)*1.24</f>
        <v>323.68000000000029</v>
      </c>
      <c r="AN6" s="445"/>
      <c r="AO6" s="466">
        <v>105</v>
      </c>
      <c r="AP6" s="467">
        <f t="shared" ref="AP6:AP15" si="5">IF(AO6&lt;=100,E$92*AO6,IF(AO6&lt;=120,AO6*E$95,IF(AO6&lt;=140,AO6*E$96,IF(AO6&lt;=160,AO6*E$97,IF(AO6&lt;=180,AO6*E$98,"check")))))</f>
        <v>102.89999999999999</v>
      </c>
      <c r="AQ6" s="260"/>
      <c r="AR6" s="261"/>
      <c r="AS6" s="261"/>
      <c r="AT6" s="261"/>
      <c r="AU6" s="261"/>
      <c r="AV6" s="261"/>
      <c r="AW6" s="261"/>
    </row>
    <row r="7" spans="1:84" s="23" customFormat="1" ht="38.25" customHeight="1" thickBot="1">
      <c r="A7" s="430"/>
      <c r="B7" s="477">
        <v>12101</v>
      </c>
      <c r="C7" s="478" t="s">
        <v>254</v>
      </c>
      <c r="D7" s="281" t="s">
        <v>2</v>
      </c>
      <c r="E7" s="282" t="s">
        <v>11</v>
      </c>
      <c r="F7" s="282" t="s">
        <v>16</v>
      </c>
      <c r="G7" s="282" t="s">
        <v>4</v>
      </c>
      <c r="H7" s="282"/>
      <c r="I7" s="282" t="s">
        <v>5</v>
      </c>
      <c r="J7" s="409" t="s">
        <v>209</v>
      </c>
      <c r="K7" s="409"/>
      <c r="L7" s="282" t="s">
        <v>63</v>
      </c>
      <c r="M7" s="282"/>
      <c r="N7" s="409" t="s">
        <v>62</v>
      </c>
      <c r="O7" s="282" t="s">
        <v>12</v>
      </c>
      <c r="P7" s="282"/>
      <c r="Q7" s="409"/>
      <c r="R7" s="282" t="s">
        <v>233</v>
      </c>
      <c r="S7" s="272" t="s">
        <v>57</v>
      </c>
      <c r="T7" s="282" t="s">
        <v>8</v>
      </c>
      <c r="U7" s="282" t="s">
        <v>47</v>
      </c>
      <c r="V7" s="282"/>
      <c r="W7" s="282"/>
      <c r="X7" s="282" t="s">
        <v>109</v>
      </c>
      <c r="Y7" s="282" t="s">
        <v>92</v>
      </c>
      <c r="Z7" s="282" t="s">
        <v>64</v>
      </c>
      <c r="AA7" s="282" t="s">
        <v>141</v>
      </c>
      <c r="AB7" s="282" t="s">
        <v>142</v>
      </c>
      <c r="AC7" s="479"/>
      <c r="AD7" s="225">
        <v>10390</v>
      </c>
      <c r="AE7" s="225">
        <f t="shared" ref="AE7:AE15" si="6">AD7-AF7</f>
        <v>1200</v>
      </c>
      <c r="AF7" s="431">
        <v>9190</v>
      </c>
      <c r="AG7" s="225">
        <v>250</v>
      </c>
      <c r="AH7" s="419">
        <f t="shared" si="0"/>
        <v>8313</v>
      </c>
      <c r="AI7" s="419">
        <f t="shared" si="1"/>
        <v>8508</v>
      </c>
      <c r="AJ7" s="419">
        <f>ROUNDUP(((AD7-AL7)/1.24),0)</f>
        <v>8112</v>
      </c>
      <c r="AK7" s="419">
        <f t="shared" si="2"/>
        <v>7144</v>
      </c>
      <c r="AL7" s="212">
        <f t="shared" si="3"/>
        <v>331.8799999999992</v>
      </c>
      <c r="AM7" s="212">
        <f t="shared" si="4"/>
        <v>340.07999999999993</v>
      </c>
      <c r="AN7" s="445"/>
      <c r="AO7" s="330">
        <v>105</v>
      </c>
      <c r="AP7" s="319">
        <f t="shared" si="5"/>
        <v>102.89999999999999</v>
      </c>
      <c r="AQ7" s="260"/>
      <c r="AR7" s="261"/>
      <c r="AS7" s="261"/>
      <c r="AT7" s="261"/>
      <c r="AU7" s="261"/>
      <c r="AV7" s="261"/>
      <c r="AW7" s="261"/>
    </row>
    <row r="8" spans="1:84" s="23" customFormat="1" ht="31.5" hidden="1" customHeight="1" thickBot="1">
      <c r="A8" s="430"/>
      <c r="B8" s="480">
        <v>12102</v>
      </c>
      <c r="C8" s="402" t="s">
        <v>255</v>
      </c>
      <c r="D8" s="403" t="s">
        <v>10</v>
      </c>
      <c r="E8" s="256" t="s">
        <v>11</v>
      </c>
      <c r="F8" s="256" t="s">
        <v>16</v>
      </c>
      <c r="G8" s="256" t="s">
        <v>4</v>
      </c>
      <c r="H8" s="256" t="s">
        <v>59</v>
      </c>
      <c r="I8" s="256" t="s">
        <v>5</v>
      </c>
      <c r="J8" s="404" t="s">
        <v>209</v>
      </c>
      <c r="K8" s="404"/>
      <c r="L8" s="256" t="s">
        <v>63</v>
      </c>
      <c r="M8" s="256" t="s">
        <v>88</v>
      </c>
      <c r="N8" s="404" t="s">
        <v>62</v>
      </c>
      <c r="O8" s="256" t="s">
        <v>12</v>
      </c>
      <c r="P8" s="256"/>
      <c r="Q8" s="404"/>
      <c r="R8" s="256" t="s">
        <v>208</v>
      </c>
      <c r="S8" s="257" t="s">
        <v>57</v>
      </c>
      <c r="T8" s="256" t="s">
        <v>7</v>
      </c>
      <c r="U8" s="256" t="s">
        <v>113</v>
      </c>
      <c r="V8" s="256"/>
      <c r="W8" s="256" t="s">
        <v>146</v>
      </c>
      <c r="X8" s="256" t="s">
        <v>134</v>
      </c>
      <c r="Y8" s="256" t="s">
        <v>174</v>
      </c>
      <c r="Z8" s="256" t="s">
        <v>64</v>
      </c>
      <c r="AA8" s="256" t="s">
        <v>141</v>
      </c>
      <c r="AB8" s="256" t="s">
        <v>142</v>
      </c>
      <c r="AC8" s="405" t="s">
        <v>61</v>
      </c>
      <c r="AD8" s="226">
        <v>11090</v>
      </c>
      <c r="AE8" s="226">
        <f t="shared" si="6"/>
        <v>1200</v>
      </c>
      <c r="AF8" s="433">
        <v>9890</v>
      </c>
      <c r="AG8" s="226">
        <v>250</v>
      </c>
      <c r="AH8" s="418">
        <f t="shared" si="0"/>
        <v>8860</v>
      </c>
      <c r="AI8" s="418">
        <f t="shared" si="1"/>
        <v>9055</v>
      </c>
      <c r="AJ8" s="418">
        <f t="shared" ref="AJ8:AJ14" si="7">ROUNDUP(((AD8-AL8)/1.24),0)</f>
        <v>8659</v>
      </c>
      <c r="AK8" s="418">
        <f t="shared" si="2"/>
        <v>7691</v>
      </c>
      <c r="AL8" s="406">
        <f t="shared" si="3"/>
        <v>353.60000000000036</v>
      </c>
      <c r="AM8" s="406">
        <f t="shared" si="4"/>
        <v>361.79999999999927</v>
      </c>
      <c r="AN8" s="445"/>
      <c r="AO8" s="329">
        <v>102</v>
      </c>
      <c r="AP8" s="318">
        <f t="shared" si="5"/>
        <v>99.96</v>
      </c>
      <c r="AQ8" s="260"/>
      <c r="AR8" s="261"/>
      <c r="AS8" s="261"/>
      <c r="AT8" s="261"/>
      <c r="AU8" s="261"/>
      <c r="AV8" s="261"/>
      <c r="AW8" s="261"/>
    </row>
    <row r="9" spans="1:84" s="23" customFormat="1" ht="34.5" hidden="1" customHeight="1">
      <c r="A9" s="430"/>
      <c r="B9" s="407">
        <v>12922</v>
      </c>
      <c r="C9" s="408" t="s">
        <v>252</v>
      </c>
      <c r="D9" s="281" t="s">
        <v>2</v>
      </c>
      <c r="E9" s="282" t="s">
        <v>11</v>
      </c>
      <c r="F9" s="282" t="s">
        <v>16</v>
      </c>
      <c r="G9" s="282" t="s">
        <v>4</v>
      </c>
      <c r="H9" s="282" t="s">
        <v>59</v>
      </c>
      <c r="I9" s="282" t="s">
        <v>5</v>
      </c>
      <c r="J9" s="409" t="s">
        <v>3</v>
      </c>
      <c r="K9" s="409"/>
      <c r="L9" s="282"/>
      <c r="M9" s="282" t="s">
        <v>88</v>
      </c>
      <c r="N9" s="409" t="s">
        <v>62</v>
      </c>
      <c r="O9" s="282" t="s">
        <v>12</v>
      </c>
      <c r="P9" s="282"/>
      <c r="Q9" s="409"/>
      <c r="R9" s="283" t="s">
        <v>233</v>
      </c>
      <c r="S9" s="272"/>
      <c r="T9" s="282" t="s">
        <v>7</v>
      </c>
      <c r="U9" s="282" t="s">
        <v>113</v>
      </c>
      <c r="V9" s="282"/>
      <c r="W9" s="282"/>
      <c r="X9" s="282" t="s">
        <v>134</v>
      </c>
      <c r="Y9" s="282" t="s">
        <v>174</v>
      </c>
      <c r="Z9" s="282" t="s">
        <v>64</v>
      </c>
      <c r="AA9" s="282" t="s">
        <v>141</v>
      </c>
      <c r="AB9" s="282" t="s">
        <v>142</v>
      </c>
      <c r="AC9" s="410"/>
      <c r="AD9" s="225">
        <v>11890</v>
      </c>
      <c r="AE9" s="446">
        <f t="shared" si="6"/>
        <v>1869.8400000000001</v>
      </c>
      <c r="AF9" s="447">
        <v>10020.16</v>
      </c>
      <c r="AG9" s="225">
        <v>250</v>
      </c>
      <c r="AH9" s="419">
        <f t="shared" si="0"/>
        <v>9500</v>
      </c>
      <c r="AI9" s="419">
        <f t="shared" si="1"/>
        <v>9695</v>
      </c>
      <c r="AJ9" s="419">
        <f t="shared" si="7"/>
        <v>9299</v>
      </c>
      <c r="AK9" s="419">
        <f t="shared" si="2"/>
        <v>7791</v>
      </c>
      <c r="AL9" s="212">
        <f t="shared" si="3"/>
        <v>360</v>
      </c>
      <c r="AM9" s="212">
        <f t="shared" si="4"/>
        <v>368.20000000000073</v>
      </c>
      <c r="AN9" s="445"/>
      <c r="AO9" s="329">
        <v>100</v>
      </c>
      <c r="AP9" s="318">
        <f t="shared" si="5"/>
        <v>90</v>
      </c>
      <c r="AQ9" s="260"/>
      <c r="AR9" s="261"/>
      <c r="AS9" s="261"/>
      <c r="AT9" s="261"/>
      <c r="AU9" s="261"/>
      <c r="AV9" s="261"/>
      <c r="AW9" s="261"/>
    </row>
    <row r="10" spans="1:84" s="23" customFormat="1" ht="31.5" hidden="1" customHeight="1" thickBot="1">
      <c r="A10" s="430"/>
      <c r="B10" s="411">
        <v>12923</v>
      </c>
      <c r="C10" s="357" t="s">
        <v>256</v>
      </c>
      <c r="D10" s="289" t="s">
        <v>10</v>
      </c>
      <c r="E10" s="278" t="s">
        <v>11</v>
      </c>
      <c r="F10" s="278" t="s">
        <v>16</v>
      </c>
      <c r="G10" s="278" t="s">
        <v>4</v>
      </c>
      <c r="H10" s="278" t="s">
        <v>59</v>
      </c>
      <c r="I10" s="278" t="s">
        <v>5</v>
      </c>
      <c r="J10" s="358" t="s">
        <v>209</v>
      </c>
      <c r="K10" s="358"/>
      <c r="L10" s="278" t="s">
        <v>63</v>
      </c>
      <c r="M10" s="278" t="s">
        <v>88</v>
      </c>
      <c r="N10" s="358" t="s">
        <v>62</v>
      </c>
      <c r="O10" s="278" t="s">
        <v>12</v>
      </c>
      <c r="P10" s="278"/>
      <c r="Q10" s="358"/>
      <c r="R10" s="278" t="s">
        <v>208</v>
      </c>
      <c r="S10" s="276" t="s">
        <v>57</v>
      </c>
      <c r="T10" s="278" t="s">
        <v>7</v>
      </c>
      <c r="U10" s="278" t="s">
        <v>113</v>
      </c>
      <c r="V10" s="278"/>
      <c r="W10" s="278" t="s">
        <v>146</v>
      </c>
      <c r="X10" s="278" t="s">
        <v>134</v>
      </c>
      <c r="Y10" s="278" t="s">
        <v>174</v>
      </c>
      <c r="Z10" s="278" t="s">
        <v>64</v>
      </c>
      <c r="AA10" s="278" t="s">
        <v>141</v>
      </c>
      <c r="AB10" s="278" t="s">
        <v>142</v>
      </c>
      <c r="AC10" s="412" t="s">
        <v>61</v>
      </c>
      <c r="AD10" s="353">
        <v>12390</v>
      </c>
      <c r="AE10" s="446">
        <f t="shared" si="6"/>
        <v>1948.5199999999459</v>
      </c>
      <c r="AF10" s="447">
        <v>10441.480000000054</v>
      </c>
      <c r="AG10" s="353">
        <v>250</v>
      </c>
      <c r="AH10" s="420">
        <f t="shared" si="0"/>
        <v>9891</v>
      </c>
      <c r="AI10" s="420">
        <f t="shared" si="1"/>
        <v>10087</v>
      </c>
      <c r="AJ10" s="420">
        <f t="shared" si="7"/>
        <v>9690</v>
      </c>
      <c r="AK10" s="420">
        <f t="shared" si="2"/>
        <v>8119</v>
      </c>
      <c r="AL10" s="413">
        <f t="shared" si="3"/>
        <v>375.15999999999985</v>
      </c>
      <c r="AM10" s="413">
        <f t="shared" si="4"/>
        <v>382.1200000000008</v>
      </c>
      <c r="AN10" s="445"/>
      <c r="AO10" s="329">
        <v>97</v>
      </c>
      <c r="AP10" s="318">
        <f t="shared" si="5"/>
        <v>87.3</v>
      </c>
      <c r="AQ10" s="260"/>
      <c r="AR10" s="261"/>
      <c r="AS10" s="261"/>
      <c r="AT10" s="261"/>
      <c r="AU10" s="261"/>
      <c r="AV10" s="261"/>
      <c r="AW10" s="261"/>
    </row>
    <row r="11" spans="1:84" s="23" customFormat="1" ht="37.5" customHeight="1" thickBot="1">
      <c r="A11" s="430"/>
      <c r="B11" s="393">
        <v>12341</v>
      </c>
      <c r="C11" s="395" t="s">
        <v>253</v>
      </c>
      <c r="D11" s="284" t="s">
        <v>2</v>
      </c>
      <c r="E11" s="202" t="s">
        <v>11</v>
      </c>
      <c r="F11" s="202" t="s">
        <v>16</v>
      </c>
      <c r="G11" s="202" t="s">
        <v>4</v>
      </c>
      <c r="H11" s="202"/>
      <c r="I11" s="202" t="s">
        <v>5</v>
      </c>
      <c r="J11" s="396" t="s">
        <v>175</v>
      </c>
      <c r="K11" s="396"/>
      <c r="L11" s="202"/>
      <c r="M11" s="202"/>
      <c r="N11" s="396"/>
      <c r="O11" s="202" t="s">
        <v>9</v>
      </c>
      <c r="P11" s="202"/>
      <c r="Q11" s="396"/>
      <c r="R11" s="232"/>
      <c r="S11" s="232"/>
      <c r="T11" s="202" t="s">
        <v>8</v>
      </c>
      <c r="U11" s="202" t="s">
        <v>47</v>
      </c>
      <c r="V11" s="202" t="s">
        <v>107</v>
      </c>
      <c r="W11" s="202"/>
      <c r="X11" s="202"/>
      <c r="Y11" s="202"/>
      <c r="Z11" s="202" t="s">
        <v>64</v>
      </c>
      <c r="AA11" s="202" t="s">
        <v>141</v>
      </c>
      <c r="AB11" s="202" t="s">
        <v>142</v>
      </c>
      <c r="AC11" s="397"/>
      <c r="AD11" s="235">
        <v>10390</v>
      </c>
      <c r="AE11" s="235">
        <f t="shared" si="6"/>
        <v>1200</v>
      </c>
      <c r="AF11" s="435">
        <v>9190</v>
      </c>
      <c r="AG11" s="235">
        <v>250</v>
      </c>
      <c r="AH11" s="417">
        <f t="shared" si="0"/>
        <v>8313</v>
      </c>
      <c r="AI11" s="417">
        <f t="shared" si="1"/>
        <v>8508</v>
      </c>
      <c r="AJ11" s="417">
        <f t="shared" si="7"/>
        <v>8112</v>
      </c>
      <c r="AK11" s="417">
        <f t="shared" si="2"/>
        <v>7144</v>
      </c>
      <c r="AL11" s="265">
        <f t="shared" si="3"/>
        <v>331.8799999999992</v>
      </c>
      <c r="AM11" s="265">
        <f t="shared" si="4"/>
        <v>340.07999999999993</v>
      </c>
      <c r="AN11" s="445"/>
      <c r="AO11" s="327">
        <v>109</v>
      </c>
      <c r="AP11" s="317">
        <f t="shared" si="5"/>
        <v>106.82</v>
      </c>
      <c r="AQ11" s="260"/>
      <c r="AR11" s="261"/>
      <c r="AS11" s="261"/>
      <c r="AT11" s="261"/>
      <c r="AU11" s="261"/>
      <c r="AV11" s="261"/>
      <c r="AW11" s="261"/>
    </row>
    <row r="12" spans="1:84" s="23" customFormat="1" ht="38.25" customHeight="1" thickBot="1">
      <c r="A12" s="430"/>
      <c r="B12" s="214">
        <v>12340</v>
      </c>
      <c r="C12" s="280" t="s">
        <v>257</v>
      </c>
      <c r="D12" s="284" t="s">
        <v>2</v>
      </c>
      <c r="E12" s="202" t="s">
        <v>11</v>
      </c>
      <c r="F12" s="204" t="s">
        <v>16</v>
      </c>
      <c r="G12" s="204" t="s">
        <v>4</v>
      </c>
      <c r="H12" s="204"/>
      <c r="I12" s="204" t="s">
        <v>5</v>
      </c>
      <c r="J12" s="205" t="s">
        <v>209</v>
      </c>
      <c r="K12" s="205"/>
      <c r="L12" s="10" t="s">
        <v>63</v>
      </c>
      <c r="M12" s="204"/>
      <c r="N12" s="205" t="s">
        <v>62</v>
      </c>
      <c r="O12" s="204" t="s">
        <v>12</v>
      </c>
      <c r="P12" s="204"/>
      <c r="Q12" s="205"/>
      <c r="R12" s="206" t="s">
        <v>233</v>
      </c>
      <c r="S12" s="11" t="s">
        <v>57</v>
      </c>
      <c r="T12" s="204" t="s">
        <v>8</v>
      </c>
      <c r="U12" s="204" t="s">
        <v>47</v>
      </c>
      <c r="V12" s="202" t="s">
        <v>107</v>
      </c>
      <c r="W12" s="203"/>
      <c r="X12" s="203" t="s">
        <v>109</v>
      </c>
      <c r="Y12" s="202" t="s">
        <v>92</v>
      </c>
      <c r="Z12" s="10" t="s">
        <v>64</v>
      </c>
      <c r="AA12" s="202" t="s">
        <v>141</v>
      </c>
      <c r="AB12" s="202" t="s">
        <v>142</v>
      </c>
      <c r="AC12" s="285"/>
      <c r="AD12" s="14">
        <v>10890</v>
      </c>
      <c r="AE12" s="14">
        <f t="shared" si="6"/>
        <v>1300</v>
      </c>
      <c r="AF12" s="432">
        <v>9590</v>
      </c>
      <c r="AG12" s="14">
        <v>250</v>
      </c>
      <c r="AH12" s="421">
        <f t="shared" si="0"/>
        <v>8704</v>
      </c>
      <c r="AI12" s="421">
        <f t="shared" si="1"/>
        <v>8899</v>
      </c>
      <c r="AJ12" s="421">
        <f t="shared" si="7"/>
        <v>8503</v>
      </c>
      <c r="AK12" s="421">
        <f t="shared" si="2"/>
        <v>7454</v>
      </c>
      <c r="AL12" s="210">
        <f t="shared" si="3"/>
        <v>347.04000000000087</v>
      </c>
      <c r="AM12" s="210">
        <f t="shared" si="4"/>
        <v>355.23999999999978</v>
      </c>
      <c r="AN12" s="445"/>
      <c r="AO12" s="327">
        <v>109</v>
      </c>
      <c r="AP12" s="317">
        <f t="shared" si="5"/>
        <v>106.82</v>
      </c>
      <c r="AQ12" s="260"/>
      <c r="AR12" s="261"/>
      <c r="AS12" s="261"/>
      <c r="AT12" s="261"/>
      <c r="AU12" s="261"/>
      <c r="AV12" s="261"/>
      <c r="AW12" s="261"/>
    </row>
    <row r="13" spans="1:84" s="23" customFormat="1" ht="37.5" hidden="1" customHeight="1">
      <c r="A13" s="430"/>
      <c r="B13" s="214">
        <v>12342</v>
      </c>
      <c r="C13" s="280" t="s">
        <v>258</v>
      </c>
      <c r="D13" s="286" t="s">
        <v>10</v>
      </c>
      <c r="E13" s="10" t="s">
        <v>11</v>
      </c>
      <c r="F13" s="10" t="s">
        <v>16</v>
      </c>
      <c r="G13" s="10" t="s">
        <v>4</v>
      </c>
      <c r="H13" s="10" t="s">
        <v>59</v>
      </c>
      <c r="I13" s="10" t="s">
        <v>5</v>
      </c>
      <c r="J13" s="16" t="s">
        <v>209</v>
      </c>
      <c r="K13" s="16"/>
      <c r="L13" s="10" t="s">
        <v>63</v>
      </c>
      <c r="M13" s="10" t="s">
        <v>88</v>
      </c>
      <c r="N13" s="16" t="s">
        <v>62</v>
      </c>
      <c r="O13" s="10" t="s">
        <v>12</v>
      </c>
      <c r="P13" s="10"/>
      <c r="Q13" s="16"/>
      <c r="R13" s="10" t="s">
        <v>208</v>
      </c>
      <c r="S13" s="11" t="s">
        <v>57</v>
      </c>
      <c r="T13" s="10" t="s">
        <v>7</v>
      </c>
      <c r="U13" s="10" t="s">
        <v>47</v>
      </c>
      <c r="V13" s="202" t="s">
        <v>107</v>
      </c>
      <c r="W13" s="202" t="s">
        <v>146</v>
      </c>
      <c r="X13" s="202" t="s">
        <v>134</v>
      </c>
      <c r="Y13" s="10" t="s">
        <v>174</v>
      </c>
      <c r="Z13" s="10" t="s">
        <v>64</v>
      </c>
      <c r="AA13" s="10" t="s">
        <v>141</v>
      </c>
      <c r="AB13" s="10" t="s">
        <v>142</v>
      </c>
      <c r="AC13" s="288" t="s">
        <v>61</v>
      </c>
      <c r="AD13" s="14">
        <v>11590</v>
      </c>
      <c r="AE13" s="14">
        <f t="shared" si="6"/>
        <v>1300</v>
      </c>
      <c r="AF13" s="432">
        <v>10290</v>
      </c>
      <c r="AG13" s="14">
        <v>250</v>
      </c>
      <c r="AH13" s="421">
        <f t="shared" si="0"/>
        <v>9250</v>
      </c>
      <c r="AI13" s="421">
        <f t="shared" si="1"/>
        <v>9446</v>
      </c>
      <c r="AJ13" s="421">
        <f t="shared" si="7"/>
        <v>9049</v>
      </c>
      <c r="AK13" s="421">
        <f t="shared" si="2"/>
        <v>8000</v>
      </c>
      <c r="AL13" s="210">
        <f t="shared" si="3"/>
        <v>370</v>
      </c>
      <c r="AM13" s="210">
        <f t="shared" si="4"/>
        <v>376.96000000000095</v>
      </c>
      <c r="AN13" s="445"/>
      <c r="AO13" s="327">
        <v>104</v>
      </c>
      <c r="AP13" s="317">
        <f t="shared" si="5"/>
        <v>101.92</v>
      </c>
      <c r="AQ13" s="260"/>
      <c r="AR13" s="261"/>
      <c r="AS13" s="261"/>
      <c r="AW13" s="261"/>
    </row>
    <row r="14" spans="1:84" s="23" customFormat="1" ht="38.25" customHeight="1" thickBot="1">
      <c r="A14" s="430"/>
      <c r="B14" s="425">
        <v>12513</v>
      </c>
      <c r="C14" s="481" t="s">
        <v>259</v>
      </c>
      <c r="D14" s="469" t="s">
        <v>2</v>
      </c>
      <c r="E14" s="359" t="s">
        <v>11</v>
      </c>
      <c r="F14" s="482" t="s">
        <v>16</v>
      </c>
      <c r="G14" s="482" t="s">
        <v>4</v>
      </c>
      <c r="H14" s="482"/>
      <c r="I14" s="482" t="s">
        <v>5</v>
      </c>
      <c r="J14" s="483" t="s">
        <v>209</v>
      </c>
      <c r="K14" s="483"/>
      <c r="L14" s="278" t="s">
        <v>63</v>
      </c>
      <c r="M14" s="482"/>
      <c r="N14" s="483" t="s">
        <v>62</v>
      </c>
      <c r="O14" s="482" t="s">
        <v>12</v>
      </c>
      <c r="P14" s="482"/>
      <c r="Q14" s="483"/>
      <c r="R14" s="484" t="s">
        <v>233</v>
      </c>
      <c r="S14" s="276" t="s">
        <v>57</v>
      </c>
      <c r="T14" s="482" t="s">
        <v>8</v>
      </c>
      <c r="U14" s="482" t="s">
        <v>47</v>
      </c>
      <c r="V14" s="359" t="s">
        <v>107</v>
      </c>
      <c r="W14" s="485"/>
      <c r="X14" s="485" t="s">
        <v>109</v>
      </c>
      <c r="Y14" s="359" t="s">
        <v>92</v>
      </c>
      <c r="Z14" s="278" t="s">
        <v>64</v>
      </c>
      <c r="AA14" s="359" t="s">
        <v>141</v>
      </c>
      <c r="AB14" s="359" t="s">
        <v>142</v>
      </c>
      <c r="AC14" s="486"/>
      <c r="AD14" s="353">
        <v>11990</v>
      </c>
      <c r="AE14" s="353">
        <f t="shared" si="6"/>
        <v>1300</v>
      </c>
      <c r="AF14" s="434">
        <v>10690</v>
      </c>
      <c r="AG14" s="353">
        <v>250</v>
      </c>
      <c r="AH14" s="422">
        <f t="shared" si="0"/>
        <v>9533</v>
      </c>
      <c r="AI14" s="422">
        <f t="shared" si="1"/>
        <v>9728</v>
      </c>
      <c r="AJ14" s="422">
        <f t="shared" si="7"/>
        <v>9332</v>
      </c>
      <c r="AK14" s="422">
        <f t="shared" si="2"/>
        <v>8283</v>
      </c>
      <c r="AL14" s="211">
        <f t="shared" si="3"/>
        <v>419.07999999999993</v>
      </c>
      <c r="AM14" s="211">
        <f t="shared" si="4"/>
        <v>427.28000000000065</v>
      </c>
      <c r="AN14" s="487"/>
      <c r="AO14" s="328">
        <v>130</v>
      </c>
      <c r="AP14" s="331">
        <f t="shared" si="5"/>
        <v>156</v>
      </c>
      <c r="AQ14" s="260"/>
      <c r="AR14" s="261"/>
      <c r="AS14" s="261"/>
      <c r="AW14" s="261"/>
    </row>
    <row r="15" spans="1:84" s="9" customFormat="1" ht="33.75" hidden="1" customHeight="1" thickBot="1">
      <c r="A15" s="430"/>
      <c r="B15" s="356">
        <v>12613</v>
      </c>
      <c r="C15" s="468" t="s">
        <v>260</v>
      </c>
      <c r="D15" s="469" t="s">
        <v>10</v>
      </c>
      <c r="E15" s="359" t="s">
        <v>11</v>
      </c>
      <c r="F15" s="359" t="s">
        <v>16</v>
      </c>
      <c r="G15" s="359" t="s">
        <v>4</v>
      </c>
      <c r="H15" s="359" t="s">
        <v>59</v>
      </c>
      <c r="I15" s="359" t="s">
        <v>5</v>
      </c>
      <c r="J15" s="470" t="s">
        <v>209</v>
      </c>
      <c r="K15" s="470"/>
      <c r="L15" s="359" t="s">
        <v>63</v>
      </c>
      <c r="M15" s="359" t="s">
        <v>88</v>
      </c>
      <c r="N15" s="470" t="s">
        <v>62</v>
      </c>
      <c r="O15" s="359" t="s">
        <v>12</v>
      </c>
      <c r="P15" s="359"/>
      <c r="Q15" s="470"/>
      <c r="R15" s="359" t="s">
        <v>208</v>
      </c>
      <c r="S15" s="471" t="s">
        <v>57</v>
      </c>
      <c r="T15" s="359" t="s">
        <v>7</v>
      </c>
      <c r="U15" s="359" t="s">
        <v>47</v>
      </c>
      <c r="V15" s="359" t="s">
        <v>107</v>
      </c>
      <c r="W15" s="359" t="s">
        <v>146</v>
      </c>
      <c r="X15" s="359" t="s">
        <v>134</v>
      </c>
      <c r="Y15" s="359" t="s">
        <v>174</v>
      </c>
      <c r="Z15" s="359" t="s">
        <v>64</v>
      </c>
      <c r="AA15" s="359" t="s">
        <v>141</v>
      </c>
      <c r="AB15" s="359" t="s">
        <v>142</v>
      </c>
      <c r="AC15" s="360"/>
      <c r="AD15" s="472">
        <v>12690</v>
      </c>
      <c r="AE15" s="472">
        <f t="shared" si="6"/>
        <v>1300</v>
      </c>
      <c r="AF15" s="473">
        <v>11390</v>
      </c>
      <c r="AG15" s="472">
        <v>250</v>
      </c>
      <c r="AH15" s="420">
        <f t="shared" si="0"/>
        <v>10078</v>
      </c>
      <c r="AI15" s="420">
        <f t="shared" si="1"/>
        <v>10273</v>
      </c>
      <c r="AJ15" s="420">
        <f>ROUNDUP(AH15-((AE15+$AQ$1)/1.24),0)</f>
        <v>8828</v>
      </c>
      <c r="AK15" s="420">
        <f t="shared" si="2"/>
        <v>8828</v>
      </c>
      <c r="AL15" s="413">
        <f t="shared" si="3"/>
        <v>443.28000000000065</v>
      </c>
      <c r="AM15" s="413">
        <f t="shared" si="4"/>
        <v>451.47999999999956</v>
      </c>
      <c r="AN15" s="474"/>
      <c r="AO15" s="475">
        <v>130</v>
      </c>
      <c r="AP15" s="476">
        <f t="shared" si="5"/>
        <v>156</v>
      </c>
      <c r="AQ15" s="260"/>
      <c r="AR15" s="261"/>
      <c r="AS15" s="261"/>
      <c r="AW15" s="261"/>
    </row>
    <row r="16" spans="1:84" s="9" customFormat="1" ht="33.75" customHeight="1" thickBot="1">
      <c r="A16" s="312"/>
      <c r="B16" s="313"/>
      <c r="C16" s="314"/>
      <c r="D16" s="20"/>
      <c r="E16" s="20"/>
      <c r="F16" s="20"/>
      <c r="G16" s="20"/>
      <c r="H16" s="20"/>
      <c r="I16" s="20"/>
      <c r="J16" s="315"/>
      <c r="K16" s="315"/>
      <c r="L16" s="20"/>
      <c r="M16" s="20"/>
      <c r="N16" s="315"/>
      <c r="O16" s="20"/>
      <c r="P16" s="20"/>
      <c r="Q16" s="315"/>
      <c r="R16" s="20"/>
      <c r="S16" s="21"/>
      <c r="T16" s="20"/>
      <c r="U16" s="20"/>
      <c r="V16" s="20"/>
      <c r="W16" s="20"/>
      <c r="X16" s="20"/>
      <c r="Y16" s="20"/>
      <c r="Z16" s="20"/>
      <c r="AA16" s="20"/>
      <c r="AB16" s="20"/>
      <c r="AC16" s="21"/>
      <c r="AD16" s="19"/>
      <c r="AE16" s="19"/>
      <c r="AF16" s="436"/>
      <c r="AG16" s="19"/>
      <c r="AH16" s="19"/>
      <c r="AI16" s="19"/>
      <c r="AJ16" s="19"/>
      <c r="AK16" s="19"/>
      <c r="AL16" s="316"/>
      <c r="AM16" s="316"/>
      <c r="AN16" s="445"/>
      <c r="AO16" s="325"/>
      <c r="AP16" s="320"/>
      <c r="AQ16" s="260"/>
      <c r="AR16" s="261"/>
      <c r="AS16" s="261"/>
      <c r="AW16" s="261"/>
    </row>
    <row r="17" spans="1:84" s="200" customFormat="1" ht="34.5" customHeight="1" thickBot="1">
      <c r="A17" s="308"/>
      <c r="B17" s="546" t="s">
        <v>262</v>
      </c>
      <c r="C17" s="547"/>
      <c r="D17" s="547"/>
      <c r="E17" s="547"/>
      <c r="F17" s="547"/>
      <c r="G17" s="547"/>
      <c r="H17" s="547"/>
      <c r="I17" s="547"/>
      <c r="J17" s="547"/>
      <c r="K17" s="547"/>
      <c r="L17" s="547"/>
      <c r="M17" s="547"/>
      <c r="N17" s="547"/>
      <c r="O17" s="547"/>
      <c r="P17" s="547"/>
      <c r="Q17" s="547"/>
      <c r="R17" s="547"/>
      <c r="S17" s="547"/>
      <c r="T17" s="547"/>
      <c r="U17" s="547"/>
      <c r="V17" s="547"/>
      <c r="W17" s="547"/>
      <c r="X17" s="547"/>
      <c r="Y17" s="547"/>
      <c r="Z17" s="547"/>
      <c r="AA17" s="547"/>
      <c r="AB17" s="547"/>
      <c r="AC17" s="547"/>
      <c r="AD17" s="500"/>
      <c r="AE17" s="500"/>
      <c r="AF17" s="437"/>
      <c r="AG17" s="500"/>
      <c r="AH17" s="423"/>
      <c r="AI17" s="423"/>
      <c r="AJ17" s="423"/>
      <c r="AK17" s="423"/>
      <c r="AL17" s="500"/>
      <c r="AM17" s="500"/>
      <c r="AN17" s="445"/>
      <c r="AO17" s="354"/>
      <c r="AP17" s="355"/>
      <c r="AQ17" s="260"/>
      <c r="AR17" s="261"/>
      <c r="AS17" s="261"/>
      <c r="AW17" s="261"/>
      <c r="AX17" s="199"/>
      <c r="AY17" s="199"/>
      <c r="AZ17" s="199"/>
      <c r="BA17" s="199"/>
      <c r="BB17" s="199"/>
      <c r="BC17" s="199"/>
      <c r="BD17" s="199"/>
      <c r="BE17" s="199"/>
      <c r="BF17" s="199"/>
      <c r="BG17" s="199"/>
      <c r="BH17" s="199"/>
      <c r="BI17" s="199"/>
      <c r="BJ17" s="199"/>
      <c r="BK17" s="199"/>
      <c r="BL17" s="199"/>
      <c r="BM17" s="199"/>
      <c r="BN17" s="199"/>
      <c r="BO17" s="199"/>
      <c r="BP17" s="199"/>
      <c r="BQ17" s="199"/>
      <c r="BR17" s="199"/>
      <c r="BS17" s="199"/>
      <c r="BT17" s="199"/>
      <c r="BU17" s="199"/>
      <c r="BV17" s="199"/>
      <c r="BW17" s="199"/>
      <c r="BX17" s="199"/>
      <c r="BY17" s="199"/>
      <c r="BZ17" s="199"/>
      <c r="CA17" s="199"/>
      <c r="CB17" s="199"/>
      <c r="CC17" s="199"/>
      <c r="CD17" s="199"/>
      <c r="CE17" s="199"/>
      <c r="CF17" s="199"/>
    </row>
    <row r="18" spans="1:84" s="27" customFormat="1" ht="39.75" hidden="1" customHeight="1" thickBot="1">
      <c r="A18" s="540"/>
      <c r="B18" s="398">
        <v>21902</v>
      </c>
      <c r="C18" s="399" t="s">
        <v>245</v>
      </c>
      <c r="D18" s="24" t="s">
        <v>2</v>
      </c>
      <c r="E18" s="24" t="s">
        <v>19</v>
      </c>
      <c r="F18" s="24" t="s">
        <v>16</v>
      </c>
      <c r="G18" s="24" t="s">
        <v>11</v>
      </c>
      <c r="H18" s="25" t="s">
        <v>64</v>
      </c>
      <c r="I18" s="26" t="s">
        <v>58</v>
      </c>
      <c r="J18" s="26" t="s">
        <v>120</v>
      </c>
      <c r="K18" s="272" t="s">
        <v>48</v>
      </c>
      <c r="L18" s="273" t="s">
        <v>4</v>
      </c>
      <c r="M18" s="273" t="s">
        <v>36</v>
      </c>
      <c r="N18" s="290" t="s">
        <v>12</v>
      </c>
      <c r="O18" s="292"/>
      <c r="P18" s="273" t="s">
        <v>39</v>
      </c>
      <c r="Q18" s="273" t="s">
        <v>125</v>
      </c>
      <c r="R18" s="273"/>
      <c r="S18" s="273" t="s">
        <v>15</v>
      </c>
      <c r="T18" s="273"/>
      <c r="U18" s="273"/>
      <c r="V18" s="273"/>
      <c r="W18" s="273"/>
      <c r="X18" s="273"/>
      <c r="Y18" s="274"/>
      <c r="Z18" s="274" t="s">
        <v>57</v>
      </c>
      <c r="AA18" s="273"/>
      <c r="AB18" s="274"/>
      <c r="AC18" s="293"/>
      <c r="AD18" s="225">
        <v>12390</v>
      </c>
      <c r="AE18" s="446">
        <f t="shared" ref="AE18:AE26" si="8">AD18-AF18</f>
        <v>0</v>
      </c>
      <c r="AF18" s="447">
        <v>12390</v>
      </c>
      <c r="AG18" s="225">
        <v>250</v>
      </c>
      <c r="AH18" s="419">
        <f t="shared" ref="AH18:AH26" si="9">ROUNDUP(($AD18+$AQ$1)/(1+0.24+IF(14000*(1+0.24+0.04*IF($AO18&lt;101,0.95,IF($AO18&lt;121,1,IF($AO18&lt;141,1.1,IF($AO18&lt;161,1.2,IF($AO18&lt;181,1.3,1.4))))))&gt;=($AD18+$AQ$1),0.04,IF(17000*(1+0.24+0.08*IF($AO18&lt;101,0.95,IF($AO18&lt;121,1,IF($AO18&lt;141,1.1,IF($AO18&lt;161,1.2,IF($AO18&lt;181,1.3,1.4))))))&gt;=($AD18+$AQ$1),0.08,IF(20000*(1+0.24+0.16*IF($AO18&lt;101,0.95,IF($AO18&lt;121,1,IF($AO18&lt;141,1.1,IF($AO18&lt;161,1.2,IF($AO18&lt;181,1.3,1.4))))))&gt;=($AD18+$AQ$1),0.16,IF(25000*(1+0.24+0.24*IF($AO18&lt;101,0.95,IF($AO18&lt;121,1,IF($AO18&lt;141,1.1,IF($AO18&lt;161,1.2,IF($AO18&lt;181,1.3,1.4))))))&gt;=($AD18+$AQ$1),0.24,0.32))))*IF($AO18&lt;101,0.95,IF($AO18&lt;121,1,IF($AO18&lt;141,1.1,IF($AO18&lt;161,1.2,IF($AO18&lt;181,1.3,1.4)))))),0)</f>
        <v>9875</v>
      </c>
      <c r="AI18" s="419">
        <f t="shared" ref="AI18:AI26" si="10">ROUNDUP((($AD18+$AQ$1)+AG18)/(1+0.24+IF(14000*(1+0.24+0.04*IF($AO18&lt;101,0.95,IF($AO18&lt;121,1,IF($AO18&lt;141,1.1,IF($AO18&lt;161,1.2,IF($AO18&lt;181,1.3,1.4))))))&gt;=($AD18+$AQ$1),0.04,IF(17000*(1+0.24+0.08*IF($AO18&lt;101,0.95,IF($AO18&lt;121,1,IF($AO18&lt;141,1.1,IF($AO18&lt;161,1.2,IF($AO18&lt;181,1.3,1.4))))))&gt;=($AD18+$AQ$1),0.08,IF(20000*(1+0.24+0.16*IF($AO18&lt;101,0.95,IF($AO18&lt;121,1,IF($AO18&lt;141,1.1,IF($AO18&lt;161,1.2,IF($AO18&lt;181,1.3,1.4))))))&gt;=($AD18+$AQ$1),0.16,IF(25000*(1+0.24+0.24*IF($AO18&lt;101,0.95,IF($AO18&lt;121,1,IF($AO18&lt;141,1.1,IF($AO18&lt;161,1.2,IF($AO18&lt;181,1.3,1.4))))))&gt;=($AD18+$AQ$1),0.24,0.32))))*IF($AO18&lt;101,0.95,IF($AO18&lt;121,1,IF($AO18&lt;141,1.1,IF($AO18&lt;161,1.2,IF($AO18&lt;181,1.3,1.4)))))),0)</f>
        <v>10071</v>
      </c>
      <c r="AJ18" s="419">
        <f>ROUNDUP(AH18-((AE18+$AQ$1)/1.24),0)</f>
        <v>9674</v>
      </c>
      <c r="AK18" s="419">
        <f t="shared" ref="AK18:AK26" si="11">ROUNDUP(AH18-((AE18+$AQ$1)/1.24),0)</f>
        <v>9674</v>
      </c>
      <c r="AL18" s="212">
        <f t="shared" ref="AL18:AL26" si="12">AD18+$AQ$1-(AH18)*1.24</f>
        <v>395</v>
      </c>
      <c r="AM18" s="212">
        <f t="shared" ref="AM18:AM26" si="13">AD18+$AQ$1+AG18-(AI18)*1.24</f>
        <v>401.96000000000095</v>
      </c>
      <c r="AN18" s="445"/>
      <c r="AO18" s="330">
        <v>115</v>
      </c>
      <c r="AP18" s="319">
        <f t="shared" ref="AP18:AP26" si="14">IF(AO18&lt;=100,E$92*AO18,IF(AO18&lt;=120,AO18*E$95,IF(AO18&lt;=140,AO18*E$96,IF(AO18&lt;=160,AO18*E$97,IF(AO18&lt;=180,AO18*E$98,"check")))))</f>
        <v>112.7</v>
      </c>
      <c r="AQ18" s="260"/>
      <c r="AR18" s="261"/>
      <c r="AS18" s="261"/>
      <c r="AW18" s="261"/>
    </row>
    <row r="19" spans="1:84" s="27" customFormat="1" ht="39.75" hidden="1" customHeight="1" thickBot="1">
      <c r="A19" s="540"/>
      <c r="B19" s="401">
        <v>21903</v>
      </c>
      <c r="C19" s="394" t="s">
        <v>246</v>
      </c>
      <c r="D19" s="299" t="s">
        <v>2</v>
      </c>
      <c r="E19" s="299" t="s">
        <v>19</v>
      </c>
      <c r="F19" s="299" t="s">
        <v>16</v>
      </c>
      <c r="G19" s="300" t="s">
        <v>11</v>
      </c>
      <c r="H19" s="301" t="s">
        <v>64</v>
      </c>
      <c r="I19" s="302" t="s">
        <v>58</v>
      </c>
      <c r="J19" s="302" t="s">
        <v>120</v>
      </c>
      <c r="K19" s="232" t="s">
        <v>48</v>
      </c>
      <c r="L19" s="203" t="s">
        <v>63</v>
      </c>
      <c r="M19" s="203" t="s">
        <v>36</v>
      </c>
      <c r="N19" s="303" t="s">
        <v>12</v>
      </c>
      <c r="O19" s="304" t="s">
        <v>6</v>
      </c>
      <c r="P19" s="203" t="s">
        <v>39</v>
      </c>
      <c r="Q19" s="203" t="s">
        <v>125</v>
      </c>
      <c r="R19" s="203"/>
      <c r="S19" s="203" t="s">
        <v>15</v>
      </c>
      <c r="T19" s="203" t="s">
        <v>68</v>
      </c>
      <c r="U19" s="203" t="s">
        <v>135</v>
      </c>
      <c r="V19" s="202"/>
      <c r="W19" s="202"/>
      <c r="X19" s="202"/>
      <c r="Y19" s="232"/>
      <c r="Z19" s="233" t="s">
        <v>57</v>
      </c>
      <c r="AA19" s="202"/>
      <c r="AB19" s="305"/>
      <c r="AC19" s="306"/>
      <c r="AD19" s="235">
        <v>12790</v>
      </c>
      <c r="AE19" s="448">
        <f t="shared" si="8"/>
        <v>0</v>
      </c>
      <c r="AF19" s="449">
        <v>12790</v>
      </c>
      <c r="AG19" s="235">
        <v>250</v>
      </c>
      <c r="AH19" s="417">
        <f t="shared" si="9"/>
        <v>10188</v>
      </c>
      <c r="AI19" s="417">
        <f t="shared" si="10"/>
        <v>10383</v>
      </c>
      <c r="AJ19" s="417">
        <f>ROUNDUP(AH19-((AE19+$AQ$1)/1.24),0)</f>
        <v>9987</v>
      </c>
      <c r="AK19" s="417">
        <f t="shared" si="11"/>
        <v>9987</v>
      </c>
      <c r="AL19" s="265">
        <f t="shared" si="12"/>
        <v>406.8799999999992</v>
      </c>
      <c r="AM19" s="265">
        <f t="shared" si="13"/>
        <v>415.07999999999993</v>
      </c>
      <c r="AN19" s="445"/>
      <c r="AO19" s="329">
        <v>115</v>
      </c>
      <c r="AP19" s="318">
        <f t="shared" si="14"/>
        <v>112.7</v>
      </c>
      <c r="AQ19" s="260"/>
      <c r="AR19" s="261"/>
      <c r="AS19" s="261"/>
      <c r="AW19" s="261"/>
    </row>
    <row r="20" spans="1:84" s="27" customFormat="1" ht="39.75" hidden="1" customHeight="1">
      <c r="A20" s="540"/>
      <c r="B20" s="400">
        <v>21932</v>
      </c>
      <c r="C20" s="219" t="s">
        <v>247</v>
      </c>
      <c r="D20" s="28" t="s">
        <v>10</v>
      </c>
      <c r="E20" s="28" t="s">
        <v>19</v>
      </c>
      <c r="F20" s="28" t="s">
        <v>16</v>
      </c>
      <c r="G20" s="29" t="s">
        <v>11</v>
      </c>
      <c r="H20" s="30" t="s">
        <v>64</v>
      </c>
      <c r="I20" s="31" t="s">
        <v>58</v>
      </c>
      <c r="J20" s="31" t="s">
        <v>120</v>
      </c>
      <c r="K20" s="11" t="s">
        <v>48</v>
      </c>
      <c r="L20" s="12" t="s">
        <v>63</v>
      </c>
      <c r="M20" s="12" t="s">
        <v>35</v>
      </c>
      <c r="N20" s="291" t="s">
        <v>12</v>
      </c>
      <c r="O20" s="294" t="s">
        <v>6</v>
      </c>
      <c r="P20" s="12" t="s">
        <v>39</v>
      </c>
      <c r="Q20" s="12" t="s">
        <v>126</v>
      </c>
      <c r="R20" s="12"/>
      <c r="S20" s="12" t="s">
        <v>15</v>
      </c>
      <c r="T20" s="12" t="s">
        <v>68</v>
      </c>
      <c r="U20" s="12" t="s">
        <v>235</v>
      </c>
      <c r="V20" s="10" t="s">
        <v>103</v>
      </c>
      <c r="W20" s="10" t="s">
        <v>146</v>
      </c>
      <c r="X20" s="10" t="s">
        <v>154</v>
      </c>
      <c r="Y20" s="11" t="s">
        <v>49</v>
      </c>
      <c r="Z20" s="13" t="s">
        <v>57</v>
      </c>
      <c r="AA20" s="10" t="s">
        <v>65</v>
      </c>
      <c r="AB20" s="275" t="s">
        <v>61</v>
      </c>
      <c r="AC20" s="295" t="s">
        <v>162</v>
      </c>
      <c r="AD20" s="14">
        <v>13790</v>
      </c>
      <c r="AE20" s="450">
        <f t="shared" si="8"/>
        <v>0</v>
      </c>
      <c r="AF20" s="451">
        <v>13790</v>
      </c>
      <c r="AG20" s="14">
        <v>250</v>
      </c>
      <c r="AH20" s="421">
        <f t="shared" si="9"/>
        <v>10969</v>
      </c>
      <c r="AI20" s="421">
        <f t="shared" si="10"/>
        <v>11165</v>
      </c>
      <c r="AJ20" s="421">
        <f>ROUNDUP(AH20-((AE20+$AQ$1)/1.24),0)</f>
        <v>10768</v>
      </c>
      <c r="AK20" s="421">
        <f t="shared" si="11"/>
        <v>10768</v>
      </c>
      <c r="AL20" s="210">
        <f t="shared" si="12"/>
        <v>438.44000000000051</v>
      </c>
      <c r="AM20" s="210">
        <f t="shared" si="13"/>
        <v>445.39999999999964</v>
      </c>
      <c r="AN20" s="445"/>
      <c r="AO20" s="327">
        <v>109</v>
      </c>
      <c r="AP20" s="317">
        <f t="shared" si="14"/>
        <v>106.82</v>
      </c>
      <c r="AQ20" s="260"/>
      <c r="AR20" s="261"/>
      <c r="AS20" s="261"/>
      <c r="AW20" s="261"/>
    </row>
    <row r="21" spans="1:84" s="384" customFormat="1" ht="39.75" customHeight="1" thickBot="1">
      <c r="A21" s="540"/>
      <c r="B21" s="220">
        <v>21901</v>
      </c>
      <c r="C21" s="66" t="s">
        <v>242</v>
      </c>
      <c r="D21" s="28" t="s">
        <v>2</v>
      </c>
      <c r="E21" s="28" t="s">
        <v>19</v>
      </c>
      <c r="F21" s="28" t="s">
        <v>16</v>
      </c>
      <c r="G21" s="29" t="s">
        <v>11</v>
      </c>
      <c r="H21" s="30" t="s">
        <v>64</v>
      </c>
      <c r="I21" s="31" t="s">
        <v>58</v>
      </c>
      <c r="J21" s="31" t="s">
        <v>120</v>
      </c>
      <c r="K21" s="11" t="s">
        <v>48</v>
      </c>
      <c r="L21" s="12" t="s">
        <v>4</v>
      </c>
      <c r="M21" s="12" t="s">
        <v>36</v>
      </c>
      <c r="N21" s="291" t="s">
        <v>12</v>
      </c>
      <c r="O21" s="294"/>
      <c r="P21" s="12" t="s">
        <v>39</v>
      </c>
      <c r="Q21" s="12" t="s">
        <v>125</v>
      </c>
      <c r="R21" s="12"/>
      <c r="S21" s="12" t="s">
        <v>15</v>
      </c>
      <c r="T21" s="12"/>
      <c r="U21" s="12"/>
      <c r="V21" s="12"/>
      <c r="W21" s="10"/>
      <c r="X21" s="10"/>
      <c r="Y21" s="11"/>
      <c r="Z21" s="13" t="s">
        <v>57</v>
      </c>
      <c r="AA21" s="12"/>
      <c r="AB21" s="275"/>
      <c r="AC21" s="287"/>
      <c r="AD21" s="14">
        <v>14490</v>
      </c>
      <c r="AE21" s="452">
        <f t="shared" si="8"/>
        <v>2500</v>
      </c>
      <c r="AF21" s="432">
        <v>11990</v>
      </c>
      <c r="AG21" s="14">
        <v>250</v>
      </c>
      <c r="AH21" s="421">
        <f t="shared" si="9"/>
        <v>11534</v>
      </c>
      <c r="AI21" s="421">
        <f t="shared" si="10"/>
        <v>11730</v>
      </c>
      <c r="AJ21" s="421">
        <f t="shared" ref="AJ21:AJ26" si="15">ROUNDUP(((AD21-AL21)/1.24),0)</f>
        <v>11333</v>
      </c>
      <c r="AK21" s="421">
        <f t="shared" si="11"/>
        <v>9317</v>
      </c>
      <c r="AL21" s="210">
        <f t="shared" si="12"/>
        <v>437.84000000000015</v>
      </c>
      <c r="AM21" s="210">
        <f t="shared" si="13"/>
        <v>444.79999999999927</v>
      </c>
      <c r="AN21" s="445"/>
      <c r="AO21" s="327">
        <v>99</v>
      </c>
      <c r="AP21" s="317">
        <f t="shared" si="14"/>
        <v>89.100000000000009</v>
      </c>
      <c r="AQ21" s="260"/>
      <c r="AR21" s="261"/>
      <c r="AS21" s="261"/>
      <c r="AW21" s="261"/>
    </row>
    <row r="22" spans="1:84" s="27" customFormat="1" ht="39.75" customHeight="1" thickBot="1">
      <c r="A22" s="540"/>
      <c r="B22" s="220">
        <v>21910</v>
      </c>
      <c r="C22" s="66" t="s">
        <v>243</v>
      </c>
      <c r="D22" s="28" t="s">
        <v>2</v>
      </c>
      <c r="E22" s="28" t="s">
        <v>19</v>
      </c>
      <c r="F22" s="28" t="s">
        <v>16</v>
      </c>
      <c r="G22" s="29" t="s">
        <v>11</v>
      </c>
      <c r="H22" s="30" t="s">
        <v>64</v>
      </c>
      <c r="I22" s="31" t="s">
        <v>58</v>
      </c>
      <c r="J22" s="31" t="s">
        <v>120</v>
      </c>
      <c r="K22" s="11" t="s">
        <v>48</v>
      </c>
      <c r="L22" s="12" t="s">
        <v>63</v>
      </c>
      <c r="M22" s="12" t="s">
        <v>36</v>
      </c>
      <c r="N22" s="291" t="s">
        <v>12</v>
      </c>
      <c r="O22" s="294" t="s">
        <v>6</v>
      </c>
      <c r="P22" s="12" t="s">
        <v>39</v>
      </c>
      <c r="Q22" s="12" t="s">
        <v>125</v>
      </c>
      <c r="R22" s="12"/>
      <c r="S22" s="12" t="s">
        <v>15</v>
      </c>
      <c r="T22" s="12" t="s">
        <v>68</v>
      </c>
      <c r="U22" s="12" t="s">
        <v>234</v>
      </c>
      <c r="V22" s="10"/>
      <c r="W22" s="10"/>
      <c r="X22" s="10"/>
      <c r="Y22" s="11"/>
      <c r="Z22" s="13" t="s">
        <v>57</v>
      </c>
      <c r="AA22" s="10"/>
      <c r="AB22" s="275"/>
      <c r="AC22" s="295"/>
      <c r="AD22" s="14">
        <v>14890</v>
      </c>
      <c r="AE22" s="14">
        <f t="shared" si="8"/>
        <v>2341.6800000000003</v>
      </c>
      <c r="AF22" s="432">
        <v>12548.32</v>
      </c>
      <c r="AG22" s="14">
        <v>250</v>
      </c>
      <c r="AH22" s="421">
        <f t="shared" si="9"/>
        <v>11847</v>
      </c>
      <c r="AI22" s="421">
        <f t="shared" si="10"/>
        <v>12043</v>
      </c>
      <c r="AJ22" s="421">
        <f t="shared" si="15"/>
        <v>11646</v>
      </c>
      <c r="AK22" s="421">
        <f t="shared" si="11"/>
        <v>9757</v>
      </c>
      <c r="AL22" s="210">
        <f t="shared" si="12"/>
        <v>449.71999999999935</v>
      </c>
      <c r="AM22" s="210">
        <f t="shared" si="13"/>
        <v>456.68000000000029</v>
      </c>
      <c r="AN22" s="445"/>
      <c r="AO22" s="327">
        <v>99</v>
      </c>
      <c r="AP22" s="317">
        <f t="shared" si="14"/>
        <v>89.100000000000009</v>
      </c>
      <c r="AQ22" s="260"/>
      <c r="AR22" s="261"/>
      <c r="AS22" s="261"/>
      <c r="AT22" s="261"/>
      <c r="AU22" s="261"/>
      <c r="AV22" s="261"/>
      <c r="AW22" s="261"/>
    </row>
    <row r="23" spans="1:84" s="27" customFormat="1" ht="39.75" customHeight="1" thickBot="1">
      <c r="A23" s="540"/>
      <c r="B23" s="220">
        <v>21721</v>
      </c>
      <c r="C23" s="66" t="s">
        <v>244</v>
      </c>
      <c r="D23" s="28" t="s">
        <v>10</v>
      </c>
      <c r="E23" s="28" t="s">
        <v>19</v>
      </c>
      <c r="F23" s="28" t="s">
        <v>16</v>
      </c>
      <c r="G23" s="29" t="s">
        <v>11</v>
      </c>
      <c r="H23" s="30" t="s">
        <v>64</v>
      </c>
      <c r="I23" s="31" t="s">
        <v>58</v>
      </c>
      <c r="J23" s="31" t="s">
        <v>120</v>
      </c>
      <c r="K23" s="11" t="s">
        <v>48</v>
      </c>
      <c r="L23" s="12" t="s">
        <v>63</v>
      </c>
      <c r="M23" s="12" t="s">
        <v>35</v>
      </c>
      <c r="N23" s="291" t="s">
        <v>12</v>
      </c>
      <c r="O23" s="294" t="s">
        <v>6</v>
      </c>
      <c r="P23" s="12" t="s">
        <v>39</v>
      </c>
      <c r="Q23" s="12" t="s">
        <v>126</v>
      </c>
      <c r="R23" s="12"/>
      <c r="S23" s="12" t="s">
        <v>15</v>
      </c>
      <c r="T23" s="12" t="s">
        <v>68</v>
      </c>
      <c r="U23" s="12" t="s">
        <v>235</v>
      </c>
      <c r="V23" s="10" t="s">
        <v>103</v>
      </c>
      <c r="W23" s="10" t="s">
        <v>146</v>
      </c>
      <c r="X23" s="10" t="s">
        <v>154</v>
      </c>
      <c r="Y23" s="11" t="s">
        <v>49</v>
      </c>
      <c r="Z23" s="13" t="s">
        <v>57</v>
      </c>
      <c r="AA23" s="10" t="s">
        <v>65</v>
      </c>
      <c r="AB23" s="275" t="s">
        <v>61</v>
      </c>
      <c r="AC23" s="295" t="s">
        <v>162</v>
      </c>
      <c r="AD23" s="14">
        <v>15890</v>
      </c>
      <c r="AE23" s="14">
        <f t="shared" si="8"/>
        <v>2499.119999999999</v>
      </c>
      <c r="AF23" s="432">
        <v>13390.880000000001</v>
      </c>
      <c r="AG23" s="14">
        <v>250</v>
      </c>
      <c r="AH23" s="421">
        <f t="shared" si="9"/>
        <v>12630</v>
      </c>
      <c r="AI23" s="421">
        <f t="shared" si="10"/>
        <v>12825</v>
      </c>
      <c r="AJ23" s="421">
        <f t="shared" si="15"/>
        <v>12429</v>
      </c>
      <c r="AK23" s="421">
        <f t="shared" si="11"/>
        <v>10413</v>
      </c>
      <c r="AL23" s="210">
        <f t="shared" si="12"/>
        <v>478.79999999999927</v>
      </c>
      <c r="AM23" s="210">
        <f t="shared" si="13"/>
        <v>487</v>
      </c>
      <c r="AN23" s="445"/>
      <c r="AO23" s="327">
        <v>94</v>
      </c>
      <c r="AP23" s="317">
        <f t="shared" si="14"/>
        <v>84.600000000000009</v>
      </c>
      <c r="AQ23" s="260"/>
      <c r="AR23" s="261"/>
      <c r="AS23" s="261"/>
      <c r="AT23" s="262"/>
      <c r="AU23" s="9"/>
      <c r="AV23" s="9"/>
      <c r="AW23" s="261"/>
    </row>
    <row r="24" spans="1:84" s="27" customFormat="1" ht="39.75" customHeight="1" thickBot="1">
      <c r="A24" s="540"/>
      <c r="B24" s="220">
        <v>21950</v>
      </c>
      <c r="C24" s="66" t="s">
        <v>248</v>
      </c>
      <c r="D24" s="28" t="s">
        <v>2</v>
      </c>
      <c r="E24" s="28" t="s">
        <v>19</v>
      </c>
      <c r="F24" s="28" t="s">
        <v>16</v>
      </c>
      <c r="G24" s="29" t="s">
        <v>11</v>
      </c>
      <c r="H24" s="30" t="s">
        <v>64</v>
      </c>
      <c r="I24" s="31" t="s">
        <v>58</v>
      </c>
      <c r="J24" s="31" t="s">
        <v>120</v>
      </c>
      <c r="K24" s="11" t="s">
        <v>48</v>
      </c>
      <c r="L24" s="12" t="s">
        <v>63</v>
      </c>
      <c r="M24" s="12" t="s">
        <v>36</v>
      </c>
      <c r="N24" s="291" t="s">
        <v>12</v>
      </c>
      <c r="O24" s="294" t="s">
        <v>6</v>
      </c>
      <c r="P24" s="12" t="s">
        <v>39</v>
      </c>
      <c r="Q24" s="12" t="s">
        <v>125</v>
      </c>
      <c r="R24" s="12"/>
      <c r="S24" s="12" t="s">
        <v>15</v>
      </c>
      <c r="T24" s="12" t="s">
        <v>68</v>
      </c>
      <c r="U24" s="12" t="s">
        <v>234</v>
      </c>
      <c r="V24" s="10"/>
      <c r="W24" s="10"/>
      <c r="X24" s="10" t="s">
        <v>154</v>
      </c>
      <c r="Y24" s="11"/>
      <c r="Z24" s="13" t="s">
        <v>57</v>
      </c>
      <c r="AA24" s="10"/>
      <c r="AB24" s="275"/>
      <c r="AC24" s="295"/>
      <c r="AD24" s="14">
        <v>15890</v>
      </c>
      <c r="AE24" s="14">
        <f t="shared" si="8"/>
        <v>2495.2799999999988</v>
      </c>
      <c r="AF24" s="432">
        <v>13394.720000000001</v>
      </c>
      <c r="AG24" s="14">
        <v>250</v>
      </c>
      <c r="AH24" s="421">
        <f t="shared" si="9"/>
        <v>12610</v>
      </c>
      <c r="AI24" s="421">
        <f t="shared" si="10"/>
        <v>12805</v>
      </c>
      <c r="AJ24" s="421">
        <f t="shared" si="15"/>
        <v>12409</v>
      </c>
      <c r="AK24" s="421">
        <f t="shared" si="11"/>
        <v>10397</v>
      </c>
      <c r="AL24" s="210">
        <f t="shared" si="12"/>
        <v>503.60000000000036</v>
      </c>
      <c r="AM24" s="210">
        <f t="shared" si="13"/>
        <v>511.79999999999927</v>
      </c>
      <c r="AN24" s="445"/>
      <c r="AO24" s="327">
        <v>102</v>
      </c>
      <c r="AP24" s="317">
        <f t="shared" si="14"/>
        <v>99.96</v>
      </c>
      <c r="AQ24" s="9"/>
      <c r="AR24" s="9"/>
      <c r="AS24" s="9"/>
      <c r="AT24" s="9"/>
      <c r="AU24" s="9"/>
      <c r="AV24" s="9"/>
      <c r="AW24" s="9"/>
    </row>
    <row r="25" spans="1:84" s="27" customFormat="1" ht="39.75" customHeight="1" thickBot="1">
      <c r="A25" s="540"/>
      <c r="B25" s="220">
        <v>21952</v>
      </c>
      <c r="C25" s="66" t="s">
        <v>249</v>
      </c>
      <c r="D25" s="28" t="s">
        <v>10</v>
      </c>
      <c r="E25" s="28" t="s">
        <v>19</v>
      </c>
      <c r="F25" s="28" t="s">
        <v>16</v>
      </c>
      <c r="G25" s="29" t="s">
        <v>11</v>
      </c>
      <c r="H25" s="30" t="s">
        <v>64</v>
      </c>
      <c r="I25" s="31" t="s">
        <v>58</v>
      </c>
      <c r="J25" s="31" t="s">
        <v>120</v>
      </c>
      <c r="K25" s="11" t="s">
        <v>48</v>
      </c>
      <c r="L25" s="12" t="s">
        <v>63</v>
      </c>
      <c r="M25" s="12" t="s">
        <v>35</v>
      </c>
      <c r="N25" s="291" t="s">
        <v>12</v>
      </c>
      <c r="O25" s="294" t="s">
        <v>6</v>
      </c>
      <c r="P25" s="12" t="s">
        <v>39</v>
      </c>
      <c r="Q25" s="12" t="s">
        <v>126</v>
      </c>
      <c r="R25" s="12"/>
      <c r="S25" s="12" t="s">
        <v>15</v>
      </c>
      <c r="T25" s="12" t="s">
        <v>68</v>
      </c>
      <c r="U25" s="12" t="s">
        <v>235</v>
      </c>
      <c r="V25" s="10" t="s">
        <v>103</v>
      </c>
      <c r="W25" s="10" t="s">
        <v>146</v>
      </c>
      <c r="X25" s="10" t="s">
        <v>154</v>
      </c>
      <c r="Y25" s="11" t="s">
        <v>49</v>
      </c>
      <c r="Z25" s="13" t="s">
        <v>57</v>
      </c>
      <c r="AA25" s="10" t="s">
        <v>65</v>
      </c>
      <c r="AB25" s="275" t="s">
        <v>61</v>
      </c>
      <c r="AC25" s="295" t="s">
        <v>162</v>
      </c>
      <c r="AD25" s="14">
        <v>16890</v>
      </c>
      <c r="AE25" s="14">
        <f t="shared" si="8"/>
        <v>2656.5592518102894</v>
      </c>
      <c r="AF25" s="432">
        <v>14233.440748189711</v>
      </c>
      <c r="AG25" s="14">
        <v>250</v>
      </c>
      <c r="AH25" s="421">
        <f t="shared" si="9"/>
        <v>13412</v>
      </c>
      <c r="AI25" s="421">
        <f t="shared" si="10"/>
        <v>13608</v>
      </c>
      <c r="AJ25" s="421">
        <f t="shared" si="15"/>
        <v>13211</v>
      </c>
      <c r="AK25" s="421">
        <f t="shared" si="11"/>
        <v>11069</v>
      </c>
      <c r="AL25" s="210">
        <f t="shared" si="12"/>
        <v>509.11999999999898</v>
      </c>
      <c r="AM25" s="210">
        <f t="shared" si="13"/>
        <v>516.08000000000175</v>
      </c>
      <c r="AN25" s="445"/>
      <c r="AO25" s="327">
        <v>98</v>
      </c>
      <c r="AP25" s="317">
        <f t="shared" si="14"/>
        <v>88.2</v>
      </c>
      <c r="AQ25" s="9"/>
      <c r="AR25" s="9"/>
      <c r="AS25" s="9"/>
      <c r="AT25" s="9"/>
      <c r="AU25" s="9"/>
      <c r="AV25" s="9"/>
      <c r="AW25" s="9"/>
    </row>
    <row r="26" spans="1:84" s="27" customFormat="1" ht="39.75" customHeight="1" thickBot="1">
      <c r="A26" s="541"/>
      <c r="B26" s="227">
        <v>21992</v>
      </c>
      <c r="C26" s="228" t="s">
        <v>250</v>
      </c>
      <c r="D26" s="345" t="s">
        <v>10</v>
      </c>
      <c r="E26" s="345" t="s">
        <v>19</v>
      </c>
      <c r="F26" s="345" t="s">
        <v>16</v>
      </c>
      <c r="G26" s="346" t="s">
        <v>11</v>
      </c>
      <c r="H26" s="347" t="s">
        <v>64</v>
      </c>
      <c r="I26" s="348" t="s">
        <v>159</v>
      </c>
      <c r="J26" s="347" t="s">
        <v>120</v>
      </c>
      <c r="K26" s="276" t="s">
        <v>48</v>
      </c>
      <c r="L26" s="277" t="s">
        <v>63</v>
      </c>
      <c r="M26" s="277" t="s">
        <v>35</v>
      </c>
      <c r="N26" s="349" t="s">
        <v>12</v>
      </c>
      <c r="O26" s="350" t="s">
        <v>6</v>
      </c>
      <c r="P26" s="278" t="s">
        <v>39</v>
      </c>
      <c r="Q26" s="278" t="s">
        <v>126</v>
      </c>
      <c r="R26" s="278" t="s">
        <v>101</v>
      </c>
      <c r="S26" s="278" t="s">
        <v>15</v>
      </c>
      <c r="T26" s="278" t="s">
        <v>68</v>
      </c>
      <c r="U26" s="278" t="s">
        <v>235</v>
      </c>
      <c r="V26" s="278" t="s">
        <v>103</v>
      </c>
      <c r="W26" s="278" t="s">
        <v>146</v>
      </c>
      <c r="X26" s="278" t="s">
        <v>154</v>
      </c>
      <c r="Y26" s="276" t="s">
        <v>155</v>
      </c>
      <c r="Z26" s="279" t="s">
        <v>57</v>
      </c>
      <c r="AA26" s="278" t="s">
        <v>65</v>
      </c>
      <c r="AB26" s="351" t="s">
        <v>61</v>
      </c>
      <c r="AC26" s="352" t="s">
        <v>162</v>
      </c>
      <c r="AD26" s="353">
        <v>17290</v>
      </c>
      <c r="AE26" s="353">
        <f t="shared" si="8"/>
        <v>2719.4400000000005</v>
      </c>
      <c r="AF26" s="434">
        <v>14570.56</v>
      </c>
      <c r="AG26" s="353">
        <v>250</v>
      </c>
      <c r="AH26" s="422">
        <f t="shared" si="9"/>
        <v>13725</v>
      </c>
      <c r="AI26" s="422">
        <f t="shared" si="10"/>
        <v>13921</v>
      </c>
      <c r="AJ26" s="422">
        <f t="shared" si="15"/>
        <v>13524</v>
      </c>
      <c r="AK26" s="422">
        <f t="shared" si="11"/>
        <v>11331</v>
      </c>
      <c r="AL26" s="211">
        <f t="shared" si="12"/>
        <v>521</v>
      </c>
      <c r="AM26" s="211">
        <f t="shared" si="13"/>
        <v>527.95999999999913</v>
      </c>
      <c r="AN26" s="445"/>
      <c r="AO26" s="328">
        <v>98</v>
      </c>
      <c r="AP26" s="331">
        <f t="shared" si="14"/>
        <v>88.2</v>
      </c>
      <c r="AQ26" s="9"/>
      <c r="AR26" s="9"/>
      <c r="AS26" s="9"/>
      <c r="AT26" s="9"/>
      <c r="AU26" s="9"/>
      <c r="AV26" s="9"/>
      <c r="AW26" s="9"/>
    </row>
    <row r="27" spans="1:84" s="27" customFormat="1" ht="39.75" customHeight="1" thickBot="1">
      <c r="A27" s="335"/>
      <c r="B27" s="336"/>
      <c r="C27" s="337"/>
      <c r="D27" s="338"/>
      <c r="E27" s="338"/>
      <c r="F27" s="338"/>
      <c r="G27" s="339"/>
      <c r="H27" s="340"/>
      <c r="I27" s="341"/>
      <c r="J27" s="340"/>
      <c r="K27" s="21"/>
      <c r="L27" s="17"/>
      <c r="M27" s="17"/>
      <c r="N27" s="17"/>
      <c r="O27" s="17"/>
      <c r="P27" s="20"/>
      <c r="Q27" s="20"/>
      <c r="R27" s="20"/>
      <c r="S27" s="20"/>
      <c r="T27" s="20"/>
      <c r="U27" s="20"/>
      <c r="V27" s="20"/>
      <c r="W27" s="20"/>
      <c r="X27" s="20"/>
      <c r="Y27" s="21"/>
      <c r="Z27" s="18"/>
      <c r="AA27" s="20"/>
      <c r="AB27" s="342"/>
      <c r="AC27" s="18"/>
      <c r="AD27" s="19"/>
      <c r="AE27" s="19"/>
      <c r="AF27" s="436"/>
      <c r="AG27" s="19"/>
      <c r="AH27" s="19"/>
      <c r="AI27" s="19"/>
      <c r="AJ27" s="19"/>
      <c r="AK27" s="19"/>
      <c r="AL27" s="316"/>
      <c r="AM27" s="316"/>
      <c r="AO27" s="343"/>
      <c r="AP27" s="344"/>
      <c r="AQ27" s="9"/>
      <c r="AR27" s="9"/>
      <c r="AS27" s="9"/>
      <c r="AT27" s="9"/>
      <c r="AU27" s="9"/>
      <c r="AV27" s="9"/>
      <c r="AW27" s="9"/>
    </row>
    <row r="28" spans="1:84" s="199" customFormat="1" ht="33.75" customHeight="1" thickBot="1">
      <c r="A28" s="309"/>
      <c r="B28" s="542" t="s">
        <v>196</v>
      </c>
      <c r="C28" s="543"/>
      <c r="D28" s="543"/>
      <c r="E28" s="543"/>
      <c r="F28" s="543"/>
      <c r="G28" s="543"/>
      <c r="H28" s="543"/>
      <c r="I28" s="543"/>
      <c r="J28" s="543"/>
      <c r="K28" s="543"/>
      <c r="L28" s="543"/>
      <c r="M28" s="543"/>
      <c r="N28" s="543"/>
      <c r="O28" s="543"/>
      <c r="P28" s="543"/>
      <c r="Q28" s="543"/>
      <c r="R28" s="543"/>
      <c r="S28" s="543"/>
      <c r="T28" s="543"/>
      <c r="U28" s="543"/>
      <c r="V28" s="543"/>
      <c r="W28" s="543"/>
      <c r="X28" s="543"/>
      <c r="Y28" s="543"/>
      <c r="Z28" s="543"/>
      <c r="AA28" s="543"/>
      <c r="AB28" s="543"/>
      <c r="AC28" s="543"/>
      <c r="AD28" s="497"/>
      <c r="AE28" s="497"/>
      <c r="AF28" s="438"/>
      <c r="AG28" s="497"/>
      <c r="AH28" s="424"/>
      <c r="AI28" s="424"/>
      <c r="AJ28" s="424"/>
      <c r="AK28" s="424"/>
      <c r="AL28" s="326"/>
      <c r="AM28" s="326"/>
      <c r="AN28" s="326"/>
      <c r="AO28" s="326"/>
      <c r="AP28" s="321"/>
      <c r="AQ28" s="9"/>
      <c r="AR28" s="9"/>
      <c r="AS28" s="9"/>
      <c r="AT28" s="9"/>
      <c r="AU28" s="9"/>
      <c r="AV28" s="9"/>
      <c r="AW28" s="9"/>
    </row>
    <row r="29" spans="1:84" s="38" customFormat="1" ht="39.75" customHeight="1">
      <c r="A29" s="310"/>
      <c r="B29" s="270">
        <v>87101</v>
      </c>
      <c r="C29" s="271" t="s">
        <v>197</v>
      </c>
      <c r="D29" s="32" t="s">
        <v>2</v>
      </c>
      <c r="E29" s="33" t="s">
        <v>11</v>
      </c>
      <c r="F29" s="33" t="s">
        <v>64</v>
      </c>
      <c r="G29" s="33" t="s">
        <v>16</v>
      </c>
      <c r="H29" s="33" t="s">
        <v>58</v>
      </c>
      <c r="I29" s="33" t="s">
        <v>120</v>
      </c>
      <c r="J29" s="33" t="s">
        <v>48</v>
      </c>
      <c r="K29" s="33" t="s">
        <v>88</v>
      </c>
      <c r="L29" s="33" t="s">
        <v>36</v>
      </c>
      <c r="M29" s="33" t="s">
        <v>12</v>
      </c>
      <c r="N29" s="33" t="s">
        <v>6</v>
      </c>
      <c r="O29" s="34" t="s">
        <v>70</v>
      </c>
      <c r="P29" s="33" t="s">
        <v>39</v>
      </c>
      <c r="Q29" s="33" t="s">
        <v>15</v>
      </c>
      <c r="R29" s="33" t="s">
        <v>61</v>
      </c>
      <c r="S29" s="33"/>
      <c r="T29" s="33"/>
      <c r="U29" s="33"/>
      <c r="V29" s="33" t="s">
        <v>113</v>
      </c>
      <c r="W29" s="34"/>
      <c r="X29" s="34"/>
      <c r="Y29" s="34"/>
      <c r="Z29" s="34"/>
      <c r="AA29" s="35"/>
      <c r="AB29" s="35"/>
      <c r="AC29" s="36"/>
      <c r="AD29" s="37">
        <v>15990</v>
      </c>
      <c r="AE29" s="37">
        <f t="shared" ref="AE29:AE32" si="16">AD29-AF29</f>
        <v>1000</v>
      </c>
      <c r="AF29" s="439">
        <v>14990</v>
      </c>
      <c r="AG29" s="37">
        <v>300</v>
      </c>
      <c r="AH29" s="419">
        <f t="shared" ref="AH29:AH34" si="17">ROUNDUP(($AD29+$AQ$1)/(1+0.24+IF(14000*(1+0.24+0.04*IF($AO29&lt;101,0.95,IF($AO29&lt;121,1,IF($AO29&lt;141,1.1,IF($AO29&lt;161,1.2,IF($AO29&lt;181,1.3,1.4))))))&gt;=($AD29+$AQ$1),0.04,IF(17000*(1+0.24+0.08*IF($AO29&lt;101,0.95,IF($AO29&lt;121,1,IF($AO29&lt;141,1.1,IF($AO29&lt;161,1.2,IF($AO29&lt;181,1.3,1.4))))))&gt;=($AD29+$AQ$1),0.08,IF(20000*(1+0.24+0.16*IF($AO29&lt;101,0.95,IF($AO29&lt;121,1,IF($AO29&lt;141,1.1,IF($AO29&lt;161,1.2,IF($AO29&lt;181,1.3,1.4))))))&gt;=($AD29+$AQ$1),0.16,IF(25000*(1+0.24+0.24*IF($AO29&lt;101,0.95,IF($AO29&lt;121,1,IF($AO29&lt;141,1.1,IF($AO29&lt;161,1.2,IF($AO29&lt;181,1.3,1.4))))))&gt;=($AD29+$AQ$1),0.24,0.32))))*IF($AO29&lt;101,0.95,IF($AO29&lt;121,1,IF($AO29&lt;141,1.1,IF($AO29&lt;161,1.2,IF($AO29&lt;181,1.3,1.4)))))),0)</f>
        <v>12688</v>
      </c>
      <c r="AI29" s="419">
        <f t="shared" ref="AI29:AI34" si="18">ROUNDUP((($AD29+$AQ$1)+AG29)/(1+0.24+IF(14000*(1+0.24+0.04*IF($AO29&lt;101,0.95,IF($AO29&lt;121,1,IF($AO29&lt;141,1.1,IF($AO29&lt;161,1.2,IF($AO29&lt;181,1.3,1.4))))))&gt;=($AD29+$AQ$1),0.04,IF(17000*(1+0.24+0.08*IF($AO29&lt;101,0.95,IF($AO29&lt;121,1,IF($AO29&lt;141,1.1,IF($AO29&lt;161,1.2,IF($AO29&lt;181,1.3,1.4))))))&gt;=($AD29+$AQ$1),0.08,IF(20000*(1+0.24+0.16*IF($AO29&lt;101,0.95,IF($AO29&lt;121,1,IF($AO29&lt;141,1.1,IF($AO29&lt;161,1.2,IF($AO29&lt;181,1.3,1.4))))))&gt;=($AD29+$AQ$1),0.16,IF(25000*(1+0.24+0.24*IF($AO29&lt;101,0.95,IF($AO29&lt;121,1,IF($AO29&lt;141,1.1,IF($AO29&lt;161,1.2,IF($AO29&lt;181,1.3,1.4))))))&gt;=($AD29+$AQ$1),0.24,0.32))))*IF($AO29&lt;101,0.95,IF($AO29&lt;121,1,IF($AO29&lt;141,1.1,IF($AO29&lt;161,1.2,IF($AO29&lt;181,1.3,1.4)))))),0)</f>
        <v>12922</v>
      </c>
      <c r="AJ29" s="419">
        <f t="shared" ref="AJ29:AJ34" si="19">ROUNDUP(((AD29-AL29)/1.24),0)</f>
        <v>12487</v>
      </c>
      <c r="AK29" s="419">
        <f t="shared" ref="AK29:AK34" si="20">ROUNDUP(AH29-((AE29+$AQ$1)/1.24),0)</f>
        <v>11680</v>
      </c>
      <c r="AL29" s="212">
        <f t="shared" ref="AL29:AL34" si="21">AD29+$AQ$1-(AH29)*1.24</f>
        <v>506.88000000000102</v>
      </c>
      <c r="AM29" s="212">
        <f t="shared" ref="AM29:AM34" si="22">AD29+$AQ$1+AG29-(AI29)*1.24</f>
        <v>516.71999999999935</v>
      </c>
      <c r="AN29" s="385"/>
      <c r="AO29" s="330">
        <v>109</v>
      </c>
      <c r="AP29" s="319">
        <f t="shared" ref="AP29:AP34" si="23">IF(AO29&lt;=100,E$92*AO29,IF(AO29&lt;=120,AO29*E$95,IF(AO29&lt;=140,AO29*E$96,IF(AO29&lt;=160,AO29*E$97,IF(AO29&lt;=180,AO29*E$98,"check")))))</f>
        <v>106.82</v>
      </c>
      <c r="AQ29" s="9"/>
      <c r="AR29" s="9"/>
      <c r="AS29" s="9"/>
      <c r="AT29" s="9"/>
      <c r="AU29" s="9"/>
      <c r="AV29" s="9"/>
      <c r="AW29" s="9"/>
      <c r="AX29" s="15"/>
      <c r="AY29" s="15"/>
      <c r="AZ29" s="15"/>
      <c r="BA29" s="15"/>
      <c r="BB29" s="15"/>
      <c r="BC29" s="15"/>
      <c r="BD29" s="15"/>
      <c r="BE29" s="15"/>
      <c r="BF29" s="15"/>
      <c r="BG29" s="15"/>
      <c r="BH29" s="15"/>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row>
    <row r="30" spans="1:84" s="38" customFormat="1" ht="39.75" hidden="1" customHeight="1" thickBot="1">
      <c r="A30" s="310"/>
      <c r="B30" s="214">
        <v>87201</v>
      </c>
      <c r="C30" s="269" t="s">
        <v>198</v>
      </c>
      <c r="D30" s="45" t="s">
        <v>45</v>
      </c>
      <c r="E30" s="22" t="s">
        <v>11</v>
      </c>
      <c r="F30" s="22" t="s">
        <v>64</v>
      </c>
      <c r="G30" s="22" t="s">
        <v>16</v>
      </c>
      <c r="H30" s="22" t="s">
        <v>58</v>
      </c>
      <c r="I30" s="22" t="s">
        <v>120</v>
      </c>
      <c r="J30" s="22" t="s">
        <v>48</v>
      </c>
      <c r="K30" s="22" t="s">
        <v>88</v>
      </c>
      <c r="L30" s="22" t="s">
        <v>36</v>
      </c>
      <c r="M30" s="22" t="s">
        <v>12</v>
      </c>
      <c r="N30" s="22" t="s">
        <v>6</v>
      </c>
      <c r="O30" s="40" t="s">
        <v>70</v>
      </c>
      <c r="P30" s="22" t="s">
        <v>39</v>
      </c>
      <c r="Q30" s="22" t="s">
        <v>15</v>
      </c>
      <c r="R30" s="22" t="s">
        <v>61</v>
      </c>
      <c r="S30" s="22" t="s">
        <v>55</v>
      </c>
      <c r="T30" s="22" t="s">
        <v>134</v>
      </c>
      <c r="U30" s="22" t="s">
        <v>59</v>
      </c>
      <c r="V30" s="40" t="s">
        <v>203</v>
      </c>
      <c r="W30" s="40" t="s">
        <v>46</v>
      </c>
      <c r="X30" s="40" t="s">
        <v>57</v>
      </c>
      <c r="Y30" s="40" t="s">
        <v>53</v>
      </c>
      <c r="Z30" s="22" t="s">
        <v>80</v>
      </c>
      <c r="AA30" s="41" t="s">
        <v>71</v>
      </c>
      <c r="AB30" s="41" t="s">
        <v>139</v>
      </c>
      <c r="AC30" s="42" t="s">
        <v>204</v>
      </c>
      <c r="AD30" s="43">
        <v>17660</v>
      </c>
      <c r="AE30" s="43">
        <f t="shared" si="16"/>
        <v>500</v>
      </c>
      <c r="AF30" s="440">
        <v>17160</v>
      </c>
      <c r="AG30" s="43">
        <v>0</v>
      </c>
      <c r="AH30" s="421">
        <f t="shared" si="17"/>
        <v>13993</v>
      </c>
      <c r="AI30" s="421">
        <f t="shared" si="18"/>
        <v>13993</v>
      </c>
      <c r="AJ30" s="421">
        <f t="shared" si="19"/>
        <v>13792</v>
      </c>
      <c r="AK30" s="421">
        <f t="shared" si="20"/>
        <v>13389</v>
      </c>
      <c r="AL30" s="210">
        <f t="shared" si="21"/>
        <v>558.68000000000029</v>
      </c>
      <c r="AM30" s="210">
        <f t="shared" si="22"/>
        <v>558.68000000000029</v>
      </c>
      <c r="AN30" s="386"/>
      <c r="AO30" s="327">
        <v>115</v>
      </c>
      <c r="AP30" s="317">
        <f t="shared" si="23"/>
        <v>112.7</v>
      </c>
      <c r="AQ30" s="9"/>
      <c r="AR30" s="9"/>
      <c r="AS30" s="9"/>
      <c r="AT30" s="9"/>
      <c r="AU30" s="9"/>
      <c r="AV30" s="9"/>
      <c r="AW30" s="9"/>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c r="BW30" s="15"/>
      <c r="BX30" s="15"/>
      <c r="BY30" s="15"/>
      <c r="BZ30" s="15"/>
      <c r="CA30" s="15"/>
      <c r="CB30" s="15"/>
      <c r="CC30" s="15"/>
      <c r="CD30" s="15"/>
      <c r="CE30" s="15"/>
      <c r="CF30" s="15"/>
    </row>
    <row r="31" spans="1:84" s="38" customFormat="1" ht="39.75" customHeight="1">
      <c r="A31" s="310"/>
      <c r="B31" s="214">
        <v>85751</v>
      </c>
      <c r="C31" s="269" t="s">
        <v>199</v>
      </c>
      <c r="D31" s="22" t="s">
        <v>2</v>
      </c>
      <c r="E31" s="22" t="s">
        <v>11</v>
      </c>
      <c r="F31" s="22" t="s">
        <v>64</v>
      </c>
      <c r="G31" s="22" t="s">
        <v>16</v>
      </c>
      <c r="H31" s="22" t="s">
        <v>58</v>
      </c>
      <c r="I31" s="22" t="s">
        <v>120</v>
      </c>
      <c r="J31" s="22" t="s">
        <v>48</v>
      </c>
      <c r="K31" s="22" t="s">
        <v>88</v>
      </c>
      <c r="L31" s="22" t="s">
        <v>36</v>
      </c>
      <c r="M31" s="22" t="s">
        <v>12</v>
      </c>
      <c r="N31" s="22"/>
      <c r="O31" s="40" t="s">
        <v>107</v>
      </c>
      <c r="P31" s="22" t="s">
        <v>39</v>
      </c>
      <c r="Q31" s="22" t="s">
        <v>15</v>
      </c>
      <c r="R31" s="44"/>
      <c r="S31" s="22"/>
      <c r="T31" s="22"/>
      <c r="U31" s="22"/>
      <c r="V31" s="22" t="s">
        <v>113</v>
      </c>
      <c r="W31" s="40"/>
      <c r="X31" s="40"/>
      <c r="Y31" s="40"/>
      <c r="Z31" s="40"/>
      <c r="AA31" s="40"/>
      <c r="AB31" s="40"/>
      <c r="AC31" s="40"/>
      <c r="AD31" s="43">
        <v>15990</v>
      </c>
      <c r="AE31" s="43">
        <f t="shared" si="16"/>
        <v>1000</v>
      </c>
      <c r="AF31" s="440">
        <v>14990</v>
      </c>
      <c r="AG31" s="43">
        <v>300</v>
      </c>
      <c r="AH31" s="421">
        <f t="shared" si="17"/>
        <v>12688</v>
      </c>
      <c r="AI31" s="421">
        <f t="shared" si="18"/>
        <v>12922</v>
      </c>
      <c r="AJ31" s="421">
        <f t="shared" si="19"/>
        <v>12487</v>
      </c>
      <c r="AK31" s="421">
        <f t="shared" si="20"/>
        <v>11680</v>
      </c>
      <c r="AL31" s="210">
        <f t="shared" si="21"/>
        <v>506.88000000000102</v>
      </c>
      <c r="AM31" s="210">
        <f t="shared" si="22"/>
        <v>516.71999999999935</v>
      </c>
      <c r="AN31" s="386"/>
      <c r="AO31" s="327">
        <v>109</v>
      </c>
      <c r="AP31" s="317">
        <f t="shared" si="23"/>
        <v>106.82</v>
      </c>
      <c r="AQ31" s="9"/>
      <c r="AR31" s="9"/>
      <c r="AS31" s="9"/>
      <c r="AT31" s="9"/>
      <c r="AU31" s="263"/>
      <c r="AV31" s="263"/>
      <c r="AW31" s="9"/>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row>
    <row r="32" spans="1:84" s="38" customFormat="1" ht="39.75" customHeight="1">
      <c r="A32" s="310"/>
      <c r="B32" s="214">
        <v>85711</v>
      </c>
      <c r="C32" s="269" t="s">
        <v>171</v>
      </c>
      <c r="D32" s="22" t="s">
        <v>2</v>
      </c>
      <c r="E32" s="22" t="s">
        <v>11</v>
      </c>
      <c r="F32" s="22" t="s">
        <v>64</v>
      </c>
      <c r="G32" s="22" t="s">
        <v>16</v>
      </c>
      <c r="H32" s="22" t="s">
        <v>58</v>
      </c>
      <c r="I32" s="22" t="s">
        <v>120</v>
      </c>
      <c r="J32" s="22" t="s">
        <v>48</v>
      </c>
      <c r="K32" s="22" t="s">
        <v>88</v>
      </c>
      <c r="L32" s="22" t="s">
        <v>36</v>
      </c>
      <c r="M32" s="22" t="s">
        <v>12</v>
      </c>
      <c r="N32" s="22" t="s">
        <v>6</v>
      </c>
      <c r="O32" s="11" t="s">
        <v>70</v>
      </c>
      <c r="P32" s="22" t="s">
        <v>39</v>
      </c>
      <c r="Q32" s="22" t="s">
        <v>15</v>
      </c>
      <c r="R32" s="44"/>
      <c r="S32" s="22" t="s">
        <v>54</v>
      </c>
      <c r="T32" s="22"/>
      <c r="U32" s="22"/>
      <c r="V32" s="22" t="s">
        <v>203</v>
      </c>
      <c r="W32" s="40" t="s">
        <v>46</v>
      </c>
      <c r="X32" s="40"/>
      <c r="Y32" s="40"/>
      <c r="Z32" s="40"/>
      <c r="AA32" s="40"/>
      <c r="AB32" s="40"/>
      <c r="AC32" s="40"/>
      <c r="AD32" s="43">
        <v>16490</v>
      </c>
      <c r="AE32" s="43">
        <f t="shared" si="16"/>
        <v>1000</v>
      </c>
      <c r="AF32" s="440">
        <v>15490</v>
      </c>
      <c r="AG32" s="43">
        <v>300</v>
      </c>
      <c r="AH32" s="421">
        <f t="shared" si="17"/>
        <v>13079</v>
      </c>
      <c r="AI32" s="421">
        <f t="shared" si="18"/>
        <v>13313</v>
      </c>
      <c r="AJ32" s="421">
        <f t="shared" si="19"/>
        <v>12878</v>
      </c>
      <c r="AK32" s="421">
        <f t="shared" si="20"/>
        <v>12071</v>
      </c>
      <c r="AL32" s="210">
        <f t="shared" si="21"/>
        <v>522.04000000000087</v>
      </c>
      <c r="AM32" s="210">
        <f t="shared" si="22"/>
        <v>531.88000000000102</v>
      </c>
      <c r="AN32" s="386"/>
      <c r="AO32" s="327">
        <v>109</v>
      </c>
      <c r="AP32" s="317">
        <f t="shared" si="23"/>
        <v>106.82</v>
      </c>
      <c r="AQ32" s="263"/>
      <c r="AR32" s="263"/>
      <c r="AS32" s="263"/>
      <c r="AT32" s="263"/>
      <c r="AU32" s="9"/>
      <c r="AV32" s="9"/>
      <c r="AW32" s="263"/>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c r="BW32" s="15"/>
      <c r="BX32" s="15"/>
      <c r="BY32" s="15"/>
      <c r="BZ32" s="15"/>
      <c r="CA32" s="15"/>
      <c r="CB32" s="15"/>
      <c r="CC32" s="15"/>
      <c r="CD32" s="15"/>
      <c r="CE32" s="15"/>
      <c r="CF32" s="15"/>
    </row>
    <row r="33" spans="1:84" s="38" customFormat="1" ht="39.75" hidden="1" customHeight="1">
      <c r="A33" s="310"/>
      <c r="B33" s="214">
        <v>88901</v>
      </c>
      <c r="C33" s="269" t="s">
        <v>200</v>
      </c>
      <c r="D33" s="22" t="s">
        <v>45</v>
      </c>
      <c r="E33" s="22" t="s">
        <v>11</v>
      </c>
      <c r="F33" s="22" t="s">
        <v>64</v>
      </c>
      <c r="G33" s="22" t="s">
        <v>16</v>
      </c>
      <c r="H33" s="22" t="s">
        <v>58</v>
      </c>
      <c r="I33" s="22" t="s">
        <v>120</v>
      </c>
      <c r="J33" s="22" t="s">
        <v>48</v>
      </c>
      <c r="K33" s="22" t="s">
        <v>88</v>
      </c>
      <c r="L33" s="22" t="s">
        <v>36</v>
      </c>
      <c r="M33" s="22" t="s">
        <v>12</v>
      </c>
      <c r="N33" s="22" t="s">
        <v>6</v>
      </c>
      <c r="O33" s="11" t="s">
        <v>70</v>
      </c>
      <c r="P33" s="22" t="s">
        <v>39</v>
      </c>
      <c r="Q33" s="22" t="s">
        <v>15</v>
      </c>
      <c r="R33" s="44"/>
      <c r="S33" s="22" t="s">
        <v>55</v>
      </c>
      <c r="T33" s="22" t="s">
        <v>134</v>
      </c>
      <c r="U33" s="22" t="s">
        <v>59</v>
      </c>
      <c r="V33" s="22" t="s">
        <v>203</v>
      </c>
      <c r="W33" s="40" t="s">
        <v>46</v>
      </c>
      <c r="X33" s="40" t="s">
        <v>57</v>
      </c>
      <c r="Y33" s="40" t="s">
        <v>53</v>
      </c>
      <c r="Z33" s="40" t="s">
        <v>80</v>
      </c>
      <c r="AA33" s="40" t="s">
        <v>71</v>
      </c>
      <c r="AB33" s="40" t="s">
        <v>139</v>
      </c>
      <c r="AC33" s="40" t="s">
        <v>204</v>
      </c>
      <c r="AD33" s="43">
        <v>19990</v>
      </c>
      <c r="AE33" s="43">
        <f>AD33-AF33</f>
        <v>1000</v>
      </c>
      <c r="AF33" s="440">
        <v>18990</v>
      </c>
      <c r="AG33" s="43">
        <v>300</v>
      </c>
      <c r="AH33" s="421">
        <f t="shared" si="17"/>
        <v>15334</v>
      </c>
      <c r="AI33" s="421">
        <f t="shared" si="18"/>
        <v>15561</v>
      </c>
      <c r="AJ33" s="421">
        <f t="shared" si="19"/>
        <v>15133</v>
      </c>
      <c r="AK33" s="421">
        <f t="shared" si="20"/>
        <v>14326</v>
      </c>
      <c r="AL33" s="210">
        <f t="shared" si="21"/>
        <v>1225.8400000000001</v>
      </c>
      <c r="AM33" s="210">
        <f t="shared" si="22"/>
        <v>1244.3600000000006</v>
      </c>
      <c r="AN33" s="386"/>
      <c r="AO33" s="327">
        <v>104</v>
      </c>
      <c r="AP33" s="317">
        <f t="shared" si="23"/>
        <v>101.92</v>
      </c>
      <c r="AQ33" s="263"/>
      <c r="AR33" s="263"/>
      <c r="AS33" s="263"/>
      <c r="AT33" s="263"/>
      <c r="AU33" s="9"/>
      <c r="AV33" s="9"/>
      <c r="AW33" s="263"/>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c r="BW33" s="15"/>
      <c r="BX33" s="15"/>
      <c r="BY33" s="15"/>
      <c r="BZ33" s="15"/>
      <c r="CA33" s="15"/>
      <c r="CB33" s="15"/>
      <c r="CC33" s="15"/>
      <c r="CD33" s="15"/>
      <c r="CE33" s="15"/>
      <c r="CF33" s="15"/>
    </row>
    <row r="34" spans="1:84" s="38" customFormat="1" ht="39.75" customHeight="1" thickBot="1">
      <c r="A34" s="310"/>
      <c r="B34" s="425">
        <v>85800</v>
      </c>
      <c r="C34" s="496" t="s">
        <v>268</v>
      </c>
      <c r="D34" s="426" t="s">
        <v>45</v>
      </c>
      <c r="E34" s="297" t="s">
        <v>11</v>
      </c>
      <c r="F34" s="297" t="s">
        <v>64</v>
      </c>
      <c r="G34" s="297" t="s">
        <v>16</v>
      </c>
      <c r="H34" s="297" t="s">
        <v>58</v>
      </c>
      <c r="I34" s="297" t="s">
        <v>120</v>
      </c>
      <c r="J34" s="297" t="s">
        <v>48</v>
      </c>
      <c r="K34" s="297" t="s">
        <v>89</v>
      </c>
      <c r="L34" s="297" t="s">
        <v>36</v>
      </c>
      <c r="M34" s="297" t="s">
        <v>73</v>
      </c>
      <c r="N34" s="297" t="s">
        <v>6</v>
      </c>
      <c r="O34" s="361" t="s">
        <v>70</v>
      </c>
      <c r="P34" s="297" t="s">
        <v>39</v>
      </c>
      <c r="Q34" s="297" t="s">
        <v>15</v>
      </c>
      <c r="R34" s="297" t="s">
        <v>277</v>
      </c>
      <c r="S34" s="297" t="s">
        <v>275</v>
      </c>
      <c r="T34" s="297" t="s">
        <v>134</v>
      </c>
      <c r="U34" s="297" t="s">
        <v>59</v>
      </c>
      <c r="V34" s="361" t="s">
        <v>203</v>
      </c>
      <c r="W34" s="361" t="s">
        <v>46</v>
      </c>
      <c r="X34" s="361" t="s">
        <v>57</v>
      </c>
      <c r="Y34" s="361" t="s">
        <v>53</v>
      </c>
      <c r="Z34" s="297" t="s">
        <v>80</v>
      </c>
      <c r="AA34" s="427" t="s">
        <v>71</v>
      </c>
      <c r="AB34" s="427" t="s">
        <v>139</v>
      </c>
      <c r="AC34" s="362" t="s">
        <v>204</v>
      </c>
      <c r="AD34" s="428">
        <v>22490</v>
      </c>
      <c r="AE34" s="428">
        <f>AD34-AF34</f>
        <v>0</v>
      </c>
      <c r="AF34" s="441">
        <v>22490</v>
      </c>
      <c r="AG34" s="428">
        <v>0</v>
      </c>
      <c r="AH34" s="422">
        <f t="shared" si="17"/>
        <v>16920</v>
      </c>
      <c r="AI34" s="422">
        <f t="shared" si="18"/>
        <v>16920</v>
      </c>
      <c r="AJ34" s="422">
        <f t="shared" si="19"/>
        <v>16719</v>
      </c>
      <c r="AK34" s="422">
        <f t="shared" si="20"/>
        <v>16719</v>
      </c>
      <c r="AL34" s="211">
        <f t="shared" si="21"/>
        <v>1759.2000000000007</v>
      </c>
      <c r="AM34" s="211">
        <f t="shared" si="22"/>
        <v>1759.2000000000007</v>
      </c>
      <c r="AN34" s="387"/>
      <c r="AO34" s="328">
        <v>171</v>
      </c>
      <c r="AP34" s="331">
        <f t="shared" si="23"/>
        <v>418.95000000000005</v>
      </c>
      <c r="AQ34" s="9"/>
      <c r="AR34" s="9"/>
      <c r="AS34" s="9"/>
      <c r="AT34" s="9"/>
      <c r="AU34" s="9"/>
      <c r="AV34" s="9"/>
      <c r="AW34" s="9"/>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row>
    <row r="35" spans="1:84" s="15" customFormat="1" ht="39.75" customHeight="1" thickBot="1">
      <c r="A35" s="48"/>
      <c r="B35" s="252"/>
      <c r="C35" s="253"/>
      <c r="D35" s="254"/>
      <c r="E35" s="201"/>
      <c r="F35" s="201"/>
      <c r="G35" s="201"/>
      <c r="H35" s="201"/>
      <c r="I35" s="201"/>
      <c r="J35" s="201"/>
      <c r="K35" s="201"/>
      <c r="L35" s="201"/>
      <c r="M35" s="201"/>
      <c r="N35" s="201"/>
      <c r="O35" s="255"/>
      <c r="P35" s="201"/>
      <c r="Q35" s="201"/>
      <c r="R35" s="201"/>
      <c r="S35" s="201"/>
      <c r="T35" s="201"/>
      <c r="U35" s="201"/>
      <c r="V35" s="255"/>
      <c r="W35" s="255"/>
      <c r="X35" s="255"/>
      <c r="Y35" s="255"/>
      <c r="Z35" s="201"/>
      <c r="AA35" s="201"/>
      <c r="AB35" s="201"/>
      <c r="AC35" s="255"/>
      <c r="AD35" s="19"/>
      <c r="AE35" s="19"/>
      <c r="AF35" s="436"/>
      <c r="AG35" s="19"/>
      <c r="AH35" s="19"/>
      <c r="AI35" s="19"/>
      <c r="AJ35" s="19"/>
      <c r="AK35" s="19"/>
      <c r="AL35" s="19"/>
      <c r="AM35" s="19"/>
      <c r="AO35" s="325"/>
      <c r="AP35" s="320"/>
    </row>
    <row r="36" spans="1:84" s="199" customFormat="1" ht="33.75" hidden="1" customHeight="1" thickBot="1">
      <c r="A36" s="309"/>
      <c r="B36" s="542" t="s">
        <v>193</v>
      </c>
      <c r="C36" s="543"/>
      <c r="D36" s="543"/>
      <c r="E36" s="543"/>
      <c r="F36" s="543"/>
      <c r="G36" s="543"/>
      <c r="H36" s="543"/>
      <c r="I36" s="543"/>
      <c r="J36" s="543"/>
      <c r="K36" s="543"/>
      <c r="L36" s="543"/>
      <c r="M36" s="543"/>
      <c r="N36" s="543"/>
      <c r="O36" s="543"/>
      <c r="P36" s="543"/>
      <c r="Q36" s="543"/>
      <c r="R36" s="543"/>
      <c r="S36" s="543"/>
      <c r="T36" s="543"/>
      <c r="U36" s="543"/>
      <c r="V36" s="543"/>
      <c r="W36" s="543"/>
      <c r="X36" s="543"/>
      <c r="Y36" s="543"/>
      <c r="Z36" s="543"/>
      <c r="AA36" s="543"/>
      <c r="AB36" s="543"/>
      <c r="AC36" s="543"/>
      <c r="AD36" s="497"/>
      <c r="AE36" s="497"/>
      <c r="AF36" s="438"/>
      <c r="AG36" s="497"/>
      <c r="AH36" s="424"/>
      <c r="AI36" s="424"/>
      <c r="AJ36" s="424"/>
      <c r="AK36" s="424"/>
      <c r="AL36" s="497"/>
      <c r="AM36" s="497"/>
      <c r="AN36" s="497"/>
      <c r="AO36" s="326"/>
      <c r="AP36" s="365"/>
      <c r="AQ36" s="497"/>
      <c r="AR36" s="497"/>
      <c r="AS36" s="497"/>
      <c r="AT36" s="208"/>
      <c r="AU36" s="208"/>
      <c r="AV36" s="208"/>
      <c r="AW36" s="208"/>
      <c r="AX36" s="208"/>
      <c r="AY36" s="208"/>
      <c r="AZ36" s="208"/>
      <c r="BA36" s="208"/>
      <c r="BB36" s="208"/>
      <c r="BC36" s="208"/>
    </row>
    <row r="37" spans="1:84" s="48" customFormat="1" ht="31.5" hidden="1">
      <c r="B37" s="488">
        <v>85101</v>
      </c>
      <c r="C37" s="493" t="s">
        <v>269</v>
      </c>
      <c r="D37" s="32" t="s">
        <v>2</v>
      </c>
      <c r="E37" s="33" t="s">
        <v>11</v>
      </c>
      <c r="F37" s="33" t="s">
        <v>64</v>
      </c>
      <c r="G37" s="33" t="s">
        <v>16</v>
      </c>
      <c r="H37" s="33" t="s">
        <v>58</v>
      </c>
      <c r="I37" s="33" t="s">
        <v>120</v>
      </c>
      <c r="J37" s="33" t="s">
        <v>48</v>
      </c>
      <c r="K37" s="33" t="s">
        <v>88</v>
      </c>
      <c r="L37" s="33" t="s">
        <v>36</v>
      </c>
      <c r="M37" s="33" t="s">
        <v>12</v>
      </c>
      <c r="N37" s="33" t="s">
        <v>6</v>
      </c>
      <c r="O37" s="34" t="s">
        <v>107</v>
      </c>
      <c r="P37" s="33" t="s">
        <v>39</v>
      </c>
      <c r="Q37" s="33" t="s">
        <v>15</v>
      </c>
      <c r="R37" s="33"/>
      <c r="S37" s="33"/>
      <c r="T37" s="33" t="s">
        <v>134</v>
      </c>
      <c r="U37" s="33"/>
      <c r="V37" s="34" t="s">
        <v>203</v>
      </c>
      <c r="W37" s="34"/>
      <c r="X37" s="34"/>
      <c r="Y37" s="34"/>
      <c r="Z37" s="34"/>
      <c r="AA37" s="489"/>
      <c r="AB37" s="489"/>
      <c r="AC37" s="36"/>
      <c r="AD37" s="490">
        <v>15290</v>
      </c>
      <c r="AE37" s="490">
        <f t="shared" ref="AE37:AE49" si="24">AD37-AF37</f>
        <v>1500</v>
      </c>
      <c r="AF37" s="491">
        <v>13790</v>
      </c>
      <c r="AG37" s="490">
        <v>300</v>
      </c>
      <c r="AH37" s="490">
        <f t="shared" ref="AH37:AH49" si="25">ROUNDUP(($AD37+$AQ$1)/(1+0.24+IF(14000*(1+0.24+0.04*IF($AO37&lt;101,0.95,IF($AO37&lt;121,1,IF($AO37&lt;141,1.1,IF($AO37&lt;161,1.2,IF($AO37&lt;181,1.3,1.4))))))&gt;=($AD37+$AQ$1),0.04,IF(17000*(1+0.24+0.08*IF($AO37&lt;101,0.95,IF($AO37&lt;121,1,IF($AO37&lt;141,1.1,IF($AO37&lt;161,1.2,IF($AO37&lt;181,1.3,1.4))))))&gt;=($AD37+$AQ$1),0.08,IF(20000*(1+0.24+0.16*IF($AO37&lt;101,0.95,IF($AO37&lt;121,1,IF($AO37&lt;141,1.1,IF($AO37&lt;161,1.2,IF($AO37&lt;181,1.3,1.4))))))&gt;=($AD37+$AQ$1),0.16,IF(25000*(1+0.24+0.24*IF($AO37&lt;101,0.95,IF($AO37&lt;121,1,IF($AO37&lt;141,1.1,IF($AO37&lt;161,1.2,IF($AO37&lt;181,1.3,1.4))))))&gt;=($AD37+$AQ$1),0.24,0.32))))*IF($AO37&lt;101,0.95,IF($AO37&lt;121,1,IF($AO37&lt;141,1.1,IF($AO37&lt;161,1.2,IF($AO37&lt;181,1.3,1.4)))))),0)</f>
        <v>12103</v>
      </c>
      <c r="AI37" s="490">
        <f t="shared" ref="AI37:AI49" si="26">ROUNDUP((($AD37+$AQ$1)+AG37)/(1+0.24+IF(14000*(1+0.24+0.04*IF($AO37&lt;101,0.95,IF($AO37&lt;121,1,IF($AO37&lt;141,1.1,IF($AO37&lt;161,1.2,IF($AO37&lt;181,1.3,1.4))))))&gt;=($AD37+$AQ$1),0.04,IF(17000*(1+0.24+0.08*IF($AO37&lt;101,0.95,IF($AO37&lt;121,1,IF($AO37&lt;141,1.1,IF($AO37&lt;161,1.2,IF($AO37&lt;181,1.3,1.4))))))&gt;=($AD37+$AQ$1),0.08,IF(20000*(1+0.24+0.16*IF($AO37&lt;101,0.95,IF($AO37&lt;121,1,IF($AO37&lt;141,1.1,IF($AO37&lt;161,1.2,IF($AO37&lt;181,1.3,1.4))))))&gt;=($AD37+$AQ$1),0.16,IF(25000*(1+0.24+0.24*IF($AO37&lt;101,0.95,IF($AO37&lt;121,1,IF($AO37&lt;141,1.1,IF($AO37&lt;161,1.2,IF($AO37&lt;181,1.3,1.4))))))&gt;=($AD37+$AQ$1),0.24,0.32))))*IF($AO37&lt;101,0.95,IF($AO37&lt;121,1,IF($AO37&lt;141,1.1,IF($AO37&lt;161,1.2,IF($AO37&lt;181,1.3,1.4)))))),0)</f>
        <v>12337</v>
      </c>
      <c r="AJ37" s="490">
        <f t="shared" ref="AJ37:AJ49" si="27">ROUNDUP(((AD37-AL37)/1.24),0)</f>
        <v>11902</v>
      </c>
      <c r="AK37" s="490">
        <f t="shared" ref="AK37:AK49" si="28">ROUNDUP(AH37-((AE37+$AQ$1)/1.24),0)</f>
        <v>10692</v>
      </c>
      <c r="AL37" s="492">
        <f t="shared" ref="AL37:AL49" si="29">AD37+$AQ$1-(AH37)*1.24</f>
        <v>532.28000000000065</v>
      </c>
      <c r="AM37" s="492">
        <f t="shared" ref="AM37:AM49" si="30">AD37+$AQ$1+AG37-(AI37)*1.24</f>
        <v>542.1200000000008</v>
      </c>
      <c r="AO37" s="332">
        <v>138</v>
      </c>
      <c r="AP37" s="333">
        <f t="shared" ref="AP37:AP49" si="31">IF(AO37&lt;=100,E$92*AO37,IF(AO37&lt;=120,AO37*E$95,IF(AO37&lt;=140,AO37*E$96,IF(AO37&lt;=160,AO37*E$97,IF(AO37&lt;=180,AO37*E$98,"check")))))</f>
        <v>165.6</v>
      </c>
      <c r="AQ37" s="264"/>
      <c r="AR37" s="264"/>
      <c r="AS37" s="264"/>
      <c r="AT37" s="264"/>
      <c r="AU37" s="264"/>
      <c r="AV37" s="264"/>
      <c r="AW37" s="264"/>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row>
    <row r="38" spans="1:84" s="48" customFormat="1" ht="39.75" hidden="1" customHeight="1">
      <c r="B38" s="230">
        <v>85251</v>
      </c>
      <c r="C38" s="217" t="s">
        <v>270</v>
      </c>
      <c r="D38" s="39" t="s">
        <v>2</v>
      </c>
      <c r="E38" s="22" t="s">
        <v>11</v>
      </c>
      <c r="F38" s="22" t="s">
        <v>64</v>
      </c>
      <c r="G38" s="22" t="s">
        <v>16</v>
      </c>
      <c r="H38" s="22" t="s">
        <v>58</v>
      </c>
      <c r="I38" s="22" t="s">
        <v>120</v>
      </c>
      <c r="J38" s="22" t="s">
        <v>48</v>
      </c>
      <c r="K38" s="22" t="s">
        <v>88</v>
      </c>
      <c r="L38" s="22" t="s">
        <v>35</v>
      </c>
      <c r="M38" s="22" t="s">
        <v>12</v>
      </c>
      <c r="N38" s="22" t="s">
        <v>6</v>
      </c>
      <c r="O38" s="40" t="s">
        <v>70</v>
      </c>
      <c r="P38" s="22" t="s">
        <v>39</v>
      </c>
      <c r="Q38" s="22" t="s">
        <v>15</v>
      </c>
      <c r="R38" s="22" t="s">
        <v>61</v>
      </c>
      <c r="S38" s="22" t="s">
        <v>54</v>
      </c>
      <c r="T38" s="22" t="s">
        <v>134</v>
      </c>
      <c r="U38" s="22"/>
      <c r="V38" s="40" t="s">
        <v>203</v>
      </c>
      <c r="W38" s="40" t="s">
        <v>46</v>
      </c>
      <c r="X38" s="40" t="s">
        <v>57</v>
      </c>
      <c r="Y38" s="40"/>
      <c r="Z38" s="40"/>
      <c r="AA38" s="49"/>
      <c r="AB38" s="49"/>
      <c r="AC38" s="42"/>
      <c r="AD38" s="47">
        <v>15790</v>
      </c>
      <c r="AE38" s="47">
        <f t="shared" si="24"/>
        <v>1500</v>
      </c>
      <c r="AF38" s="442">
        <v>14290</v>
      </c>
      <c r="AG38" s="47">
        <v>300</v>
      </c>
      <c r="AH38" s="47">
        <f t="shared" si="25"/>
        <v>12493</v>
      </c>
      <c r="AI38" s="47">
        <f t="shared" si="26"/>
        <v>12726</v>
      </c>
      <c r="AJ38" s="47">
        <f t="shared" si="27"/>
        <v>12292</v>
      </c>
      <c r="AK38" s="47">
        <f t="shared" si="28"/>
        <v>11082</v>
      </c>
      <c r="AL38" s="213">
        <f t="shared" si="29"/>
        <v>548.68000000000029</v>
      </c>
      <c r="AM38" s="213">
        <f t="shared" si="30"/>
        <v>559.76000000000022</v>
      </c>
      <c r="AO38" s="334">
        <v>138</v>
      </c>
      <c r="AP38" s="322">
        <f t="shared" si="31"/>
        <v>165.6</v>
      </c>
      <c r="AQ38" s="264"/>
      <c r="AR38" s="264"/>
      <c r="AS38" s="264"/>
      <c r="AT38" s="264"/>
      <c r="AU38" s="264"/>
      <c r="AV38" s="264"/>
      <c r="AW38" s="264"/>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row>
    <row r="39" spans="1:84" s="48" customFormat="1" ht="39.75" hidden="1" customHeight="1">
      <c r="B39" s="216" t="s">
        <v>263</v>
      </c>
      <c r="C39" s="217" t="s">
        <v>271</v>
      </c>
      <c r="D39" s="45" t="s">
        <v>45</v>
      </c>
      <c r="E39" s="22" t="s">
        <v>11</v>
      </c>
      <c r="F39" s="22" t="s">
        <v>64</v>
      </c>
      <c r="G39" s="22" t="s">
        <v>16</v>
      </c>
      <c r="H39" s="22" t="s">
        <v>66</v>
      </c>
      <c r="I39" s="22" t="s">
        <v>120</v>
      </c>
      <c r="J39" s="22" t="s">
        <v>48</v>
      </c>
      <c r="K39" s="22" t="s">
        <v>88</v>
      </c>
      <c r="L39" s="22" t="s">
        <v>35</v>
      </c>
      <c r="M39" s="22" t="s">
        <v>12</v>
      </c>
      <c r="N39" s="22" t="s">
        <v>6</v>
      </c>
      <c r="O39" s="40" t="s">
        <v>70</v>
      </c>
      <c r="P39" s="22" t="s">
        <v>39</v>
      </c>
      <c r="Q39" s="22" t="s">
        <v>15</v>
      </c>
      <c r="R39" s="22"/>
      <c r="S39" s="22" t="s">
        <v>54</v>
      </c>
      <c r="T39" s="22" t="s">
        <v>134</v>
      </c>
      <c r="U39" s="22" t="s">
        <v>59</v>
      </c>
      <c r="V39" s="40" t="s">
        <v>203</v>
      </c>
      <c r="W39" s="40" t="s">
        <v>46</v>
      </c>
      <c r="X39" s="40" t="s">
        <v>57</v>
      </c>
      <c r="Y39" s="40" t="s">
        <v>53</v>
      </c>
      <c r="Z39" s="22" t="s">
        <v>80</v>
      </c>
      <c r="AA39" s="41" t="s">
        <v>71</v>
      </c>
      <c r="AB39" s="41"/>
      <c r="AC39" s="42"/>
      <c r="AD39" s="43">
        <v>17090</v>
      </c>
      <c r="AE39" s="47">
        <f t="shared" si="24"/>
        <v>1500</v>
      </c>
      <c r="AF39" s="442">
        <v>15590</v>
      </c>
      <c r="AG39" s="47">
        <v>300</v>
      </c>
      <c r="AH39" s="47">
        <f t="shared" si="25"/>
        <v>13505</v>
      </c>
      <c r="AI39" s="47">
        <f t="shared" si="26"/>
        <v>13739</v>
      </c>
      <c r="AJ39" s="47">
        <f t="shared" si="27"/>
        <v>13304</v>
      </c>
      <c r="AK39" s="47">
        <f t="shared" si="28"/>
        <v>12094</v>
      </c>
      <c r="AL39" s="213">
        <f t="shared" si="29"/>
        <v>593.79999999999927</v>
      </c>
      <c r="AM39" s="213">
        <f t="shared" si="30"/>
        <v>603.63999999999942</v>
      </c>
      <c r="AO39" s="334">
        <v>138</v>
      </c>
      <c r="AP39" s="322">
        <f t="shared" si="31"/>
        <v>165.6</v>
      </c>
      <c r="AQ39" s="260"/>
      <c r="AR39" s="261"/>
      <c r="AS39" s="261"/>
      <c r="AT39" s="261"/>
      <c r="AU39" s="261"/>
      <c r="AV39" s="261"/>
      <c r="AW39" s="261"/>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row>
    <row r="40" spans="1:84" s="48" customFormat="1" ht="39.75" hidden="1" customHeight="1">
      <c r="B40" s="230">
        <v>88101</v>
      </c>
      <c r="C40" s="231" t="s">
        <v>195</v>
      </c>
      <c r="D40" s="39" t="s">
        <v>2</v>
      </c>
      <c r="E40" s="22" t="s">
        <v>11</v>
      </c>
      <c r="F40" s="22" t="s">
        <v>64</v>
      </c>
      <c r="G40" s="22" t="s">
        <v>16</v>
      </c>
      <c r="H40" s="22" t="s">
        <v>58</v>
      </c>
      <c r="I40" s="22" t="s">
        <v>120</v>
      </c>
      <c r="J40" s="22" t="s">
        <v>48</v>
      </c>
      <c r="K40" s="22" t="s">
        <v>88</v>
      </c>
      <c r="L40" s="22" t="s">
        <v>35</v>
      </c>
      <c r="M40" s="22" t="s">
        <v>12</v>
      </c>
      <c r="N40" s="22" t="s">
        <v>6</v>
      </c>
      <c r="O40" s="40" t="s">
        <v>70</v>
      </c>
      <c r="P40" s="22" t="s">
        <v>39</v>
      </c>
      <c r="Q40" s="22" t="s">
        <v>15</v>
      </c>
      <c r="R40" s="22" t="s">
        <v>61</v>
      </c>
      <c r="S40" s="22" t="s">
        <v>54</v>
      </c>
      <c r="T40" s="22" t="s">
        <v>134</v>
      </c>
      <c r="U40" s="22"/>
      <c r="V40" s="40" t="s">
        <v>203</v>
      </c>
      <c r="W40" s="40" t="s">
        <v>46</v>
      </c>
      <c r="X40" s="40"/>
      <c r="Y40" s="40"/>
      <c r="Z40" s="40"/>
      <c r="AA40" s="49"/>
      <c r="AB40" s="49"/>
      <c r="AC40" s="42"/>
      <c r="AD40" s="47">
        <v>17290</v>
      </c>
      <c r="AE40" s="47">
        <f t="shared" si="24"/>
        <v>1800</v>
      </c>
      <c r="AF40" s="442">
        <v>15490</v>
      </c>
      <c r="AG40" s="47">
        <v>300</v>
      </c>
      <c r="AH40" s="47">
        <f t="shared" si="25"/>
        <v>13704</v>
      </c>
      <c r="AI40" s="47">
        <f t="shared" si="26"/>
        <v>13938</v>
      </c>
      <c r="AJ40" s="47">
        <f t="shared" si="27"/>
        <v>13503</v>
      </c>
      <c r="AK40" s="47">
        <f t="shared" si="28"/>
        <v>12051</v>
      </c>
      <c r="AL40" s="213">
        <f t="shared" si="29"/>
        <v>547.04000000000087</v>
      </c>
      <c r="AM40" s="213">
        <f t="shared" si="30"/>
        <v>556.88000000000102</v>
      </c>
      <c r="AO40" s="334">
        <v>115</v>
      </c>
      <c r="AP40" s="322">
        <f t="shared" si="31"/>
        <v>112.7</v>
      </c>
      <c r="AQ40" s="264"/>
      <c r="AR40" s="264"/>
      <c r="AS40" s="264"/>
      <c r="AT40" s="264"/>
      <c r="AU40" s="264"/>
      <c r="AV40" s="264"/>
      <c r="AW40" s="264"/>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row>
    <row r="41" spans="1:84" s="48" customFormat="1" ht="39.75" hidden="1" customHeight="1">
      <c r="B41" s="220">
        <v>88201</v>
      </c>
      <c r="C41" s="215" t="s">
        <v>194</v>
      </c>
      <c r="D41" s="45" t="s">
        <v>45</v>
      </c>
      <c r="E41" s="22" t="s">
        <v>11</v>
      </c>
      <c r="F41" s="22" t="s">
        <v>64</v>
      </c>
      <c r="G41" s="22" t="s">
        <v>16</v>
      </c>
      <c r="H41" s="22" t="s">
        <v>58</v>
      </c>
      <c r="I41" s="22" t="s">
        <v>120</v>
      </c>
      <c r="J41" s="22" t="s">
        <v>48</v>
      </c>
      <c r="K41" s="22" t="s">
        <v>88</v>
      </c>
      <c r="L41" s="22" t="s">
        <v>35</v>
      </c>
      <c r="M41" s="22" t="s">
        <v>12</v>
      </c>
      <c r="N41" s="22" t="s">
        <v>6</v>
      </c>
      <c r="O41" s="40" t="s">
        <v>70</v>
      </c>
      <c r="P41" s="22" t="s">
        <v>39</v>
      </c>
      <c r="Q41" s="22" t="s">
        <v>15</v>
      </c>
      <c r="R41" s="22" t="s">
        <v>61</v>
      </c>
      <c r="S41" s="22" t="s">
        <v>55</v>
      </c>
      <c r="T41" s="22" t="s">
        <v>134</v>
      </c>
      <c r="U41" s="22" t="s">
        <v>59</v>
      </c>
      <c r="V41" s="40" t="s">
        <v>203</v>
      </c>
      <c r="W41" s="40" t="s">
        <v>46</v>
      </c>
      <c r="X41" s="40" t="s">
        <v>57</v>
      </c>
      <c r="Y41" s="40" t="s">
        <v>53</v>
      </c>
      <c r="Z41" s="22" t="s">
        <v>80</v>
      </c>
      <c r="AA41" s="41" t="s">
        <v>71</v>
      </c>
      <c r="AB41" s="41" t="s">
        <v>139</v>
      </c>
      <c r="AC41" s="42" t="s">
        <v>204</v>
      </c>
      <c r="AD41" s="43">
        <v>17660</v>
      </c>
      <c r="AE41" s="47">
        <f t="shared" si="24"/>
        <v>0</v>
      </c>
      <c r="AF41" s="442">
        <v>17660</v>
      </c>
      <c r="AG41" s="47">
        <v>0</v>
      </c>
      <c r="AH41" s="47">
        <f t="shared" si="25"/>
        <v>13993</v>
      </c>
      <c r="AI41" s="47">
        <f t="shared" si="26"/>
        <v>13993</v>
      </c>
      <c r="AJ41" s="47">
        <f t="shared" si="27"/>
        <v>13792</v>
      </c>
      <c r="AK41" s="47">
        <f t="shared" si="28"/>
        <v>13792</v>
      </c>
      <c r="AL41" s="213">
        <f t="shared" si="29"/>
        <v>558.68000000000029</v>
      </c>
      <c r="AM41" s="213">
        <f t="shared" si="30"/>
        <v>558.68000000000029</v>
      </c>
      <c r="AO41" s="334">
        <v>115</v>
      </c>
      <c r="AP41" s="322">
        <f t="shared" si="31"/>
        <v>112.7</v>
      </c>
      <c r="AQ41" s="264"/>
      <c r="AR41" s="264"/>
      <c r="AS41" s="264"/>
      <c r="AT41" s="264"/>
      <c r="AU41" s="9"/>
      <c r="AV41" s="9"/>
      <c r="AW41" s="264"/>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row>
    <row r="42" spans="1:84" s="48" customFormat="1" ht="39.75" hidden="1" customHeight="1">
      <c r="B42" s="222">
        <v>85301</v>
      </c>
      <c r="C42" s="494" t="s">
        <v>201</v>
      </c>
      <c r="D42" s="39" t="s">
        <v>2</v>
      </c>
      <c r="E42" s="22" t="s">
        <v>11</v>
      </c>
      <c r="F42" s="22" t="s">
        <v>64</v>
      </c>
      <c r="G42" s="22" t="s">
        <v>16</v>
      </c>
      <c r="H42" s="22" t="s">
        <v>58</v>
      </c>
      <c r="I42" s="22" t="s">
        <v>120</v>
      </c>
      <c r="J42" s="22" t="s">
        <v>48</v>
      </c>
      <c r="K42" s="22" t="s">
        <v>88</v>
      </c>
      <c r="L42" s="46" t="s">
        <v>36</v>
      </c>
      <c r="M42" s="22" t="s">
        <v>12</v>
      </c>
      <c r="N42" s="22"/>
      <c r="O42" s="40" t="s">
        <v>107</v>
      </c>
      <c r="P42" s="22" t="s">
        <v>39</v>
      </c>
      <c r="Q42" s="22" t="s">
        <v>15</v>
      </c>
      <c r="R42" s="22"/>
      <c r="S42" s="22"/>
      <c r="T42" s="22" t="s">
        <v>134</v>
      </c>
      <c r="U42" s="22"/>
      <c r="V42" s="40" t="s">
        <v>113</v>
      </c>
      <c r="W42" s="40"/>
      <c r="X42" s="40"/>
      <c r="Y42" s="40"/>
      <c r="Z42" s="40"/>
      <c r="AA42" s="49"/>
      <c r="AB42" s="49"/>
      <c r="AC42" s="42"/>
      <c r="AD42" s="43">
        <v>17590</v>
      </c>
      <c r="AE42" s="47">
        <f t="shared" si="24"/>
        <v>2100</v>
      </c>
      <c r="AF42" s="442">
        <v>15490</v>
      </c>
      <c r="AG42" s="47">
        <v>0</v>
      </c>
      <c r="AH42" s="47">
        <f t="shared" si="25"/>
        <v>13938</v>
      </c>
      <c r="AI42" s="47">
        <f t="shared" si="26"/>
        <v>13938</v>
      </c>
      <c r="AJ42" s="47">
        <f t="shared" si="27"/>
        <v>13737</v>
      </c>
      <c r="AK42" s="47">
        <f t="shared" si="28"/>
        <v>12043</v>
      </c>
      <c r="AL42" s="213">
        <f t="shared" si="29"/>
        <v>556.88000000000102</v>
      </c>
      <c r="AM42" s="213">
        <f t="shared" si="30"/>
        <v>556.88000000000102</v>
      </c>
      <c r="AO42" s="334">
        <v>109</v>
      </c>
      <c r="AP42" s="322">
        <f t="shared" si="31"/>
        <v>106.82</v>
      </c>
      <c r="AQ42" s="9"/>
      <c r="AR42" s="9"/>
      <c r="AS42" s="9"/>
      <c r="AT42" s="9"/>
      <c r="AU42" s="261"/>
      <c r="AV42" s="261"/>
      <c r="AW42" s="9"/>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row>
    <row r="43" spans="1:84" s="48" customFormat="1" ht="39.75" hidden="1" customHeight="1">
      <c r="B43" s="221">
        <v>88501</v>
      </c>
      <c r="C43" s="215" t="s">
        <v>172</v>
      </c>
      <c r="D43" s="39" t="s">
        <v>2</v>
      </c>
      <c r="E43" s="22" t="s">
        <v>11</v>
      </c>
      <c r="F43" s="22" t="s">
        <v>64</v>
      </c>
      <c r="G43" s="22" t="s">
        <v>16</v>
      </c>
      <c r="H43" s="22" t="s">
        <v>58</v>
      </c>
      <c r="I43" s="22" t="s">
        <v>120</v>
      </c>
      <c r="J43" s="22" t="s">
        <v>48</v>
      </c>
      <c r="K43" s="22" t="s">
        <v>88</v>
      </c>
      <c r="L43" s="22" t="s">
        <v>35</v>
      </c>
      <c r="M43" s="22" t="s">
        <v>12</v>
      </c>
      <c r="N43" s="22" t="s">
        <v>6</v>
      </c>
      <c r="O43" s="40" t="s">
        <v>70</v>
      </c>
      <c r="P43" s="22" t="s">
        <v>39</v>
      </c>
      <c r="Q43" s="22" t="s">
        <v>15</v>
      </c>
      <c r="R43" s="22"/>
      <c r="S43" s="22" t="s">
        <v>54</v>
      </c>
      <c r="T43" s="22" t="s">
        <v>134</v>
      </c>
      <c r="U43" s="22"/>
      <c r="V43" s="40" t="s">
        <v>203</v>
      </c>
      <c r="W43" s="40" t="s">
        <v>46</v>
      </c>
      <c r="X43" s="40"/>
      <c r="Y43" s="40"/>
      <c r="Z43" s="40"/>
      <c r="AA43" s="49"/>
      <c r="AB43" s="49"/>
      <c r="AC43" s="42"/>
      <c r="AD43" s="43">
        <v>17660</v>
      </c>
      <c r="AE43" s="47">
        <f t="shared" si="24"/>
        <v>1670</v>
      </c>
      <c r="AF43" s="442">
        <v>15990</v>
      </c>
      <c r="AG43" s="47">
        <v>0</v>
      </c>
      <c r="AH43" s="47">
        <f t="shared" si="25"/>
        <v>13993</v>
      </c>
      <c r="AI43" s="47">
        <f t="shared" si="26"/>
        <v>13993</v>
      </c>
      <c r="AJ43" s="47">
        <f t="shared" si="27"/>
        <v>13792</v>
      </c>
      <c r="AK43" s="47">
        <f t="shared" si="28"/>
        <v>12445</v>
      </c>
      <c r="AL43" s="213">
        <f t="shared" si="29"/>
        <v>558.68000000000029</v>
      </c>
      <c r="AM43" s="213">
        <f t="shared" si="30"/>
        <v>558.68000000000029</v>
      </c>
      <c r="AO43" s="334">
        <v>109</v>
      </c>
      <c r="AP43" s="322">
        <f t="shared" si="31"/>
        <v>106.82</v>
      </c>
      <c r="AQ43" s="260"/>
      <c r="AR43" s="261"/>
      <c r="AS43" s="261"/>
      <c r="AT43" s="261"/>
      <c r="AU43" s="261"/>
      <c r="AV43" s="261"/>
      <c r="AW43" s="261"/>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row>
    <row r="44" spans="1:84" s="48" customFormat="1" ht="39.75" hidden="1" customHeight="1">
      <c r="B44" s="221">
        <v>85951</v>
      </c>
      <c r="C44" s="215" t="s">
        <v>173</v>
      </c>
      <c r="D44" s="45" t="s">
        <v>45</v>
      </c>
      <c r="E44" s="22" t="s">
        <v>11</v>
      </c>
      <c r="F44" s="22" t="s">
        <v>64</v>
      </c>
      <c r="G44" s="22" t="s">
        <v>16</v>
      </c>
      <c r="H44" s="22" t="s">
        <v>66</v>
      </c>
      <c r="I44" s="22" t="s">
        <v>120</v>
      </c>
      <c r="J44" s="22" t="s">
        <v>48</v>
      </c>
      <c r="K44" s="22" t="s">
        <v>88</v>
      </c>
      <c r="L44" s="22" t="s">
        <v>35</v>
      </c>
      <c r="M44" s="22" t="s">
        <v>12</v>
      </c>
      <c r="N44" s="22" t="s">
        <v>6</v>
      </c>
      <c r="O44" s="40" t="s">
        <v>70</v>
      </c>
      <c r="P44" s="22" t="s">
        <v>39</v>
      </c>
      <c r="Q44" s="22" t="s">
        <v>15</v>
      </c>
      <c r="R44" s="22"/>
      <c r="S44" s="22" t="s">
        <v>54</v>
      </c>
      <c r="T44" s="22" t="s">
        <v>134</v>
      </c>
      <c r="U44" s="22" t="s">
        <v>59</v>
      </c>
      <c r="V44" s="40" t="s">
        <v>203</v>
      </c>
      <c r="W44" s="40" t="s">
        <v>46</v>
      </c>
      <c r="X44" s="40" t="s">
        <v>57</v>
      </c>
      <c r="Y44" s="40" t="s">
        <v>53</v>
      </c>
      <c r="Z44" s="22" t="s">
        <v>80</v>
      </c>
      <c r="AA44" s="41" t="s">
        <v>71</v>
      </c>
      <c r="AB44" s="41"/>
      <c r="AC44" s="42"/>
      <c r="AD44" s="43">
        <v>17660</v>
      </c>
      <c r="AE44" s="47">
        <f t="shared" si="24"/>
        <v>370</v>
      </c>
      <c r="AF44" s="442">
        <v>17290</v>
      </c>
      <c r="AG44" s="47">
        <v>0</v>
      </c>
      <c r="AH44" s="47">
        <f t="shared" si="25"/>
        <v>13993</v>
      </c>
      <c r="AI44" s="47">
        <f t="shared" si="26"/>
        <v>13993</v>
      </c>
      <c r="AJ44" s="47">
        <f t="shared" si="27"/>
        <v>13792</v>
      </c>
      <c r="AK44" s="47">
        <f t="shared" si="28"/>
        <v>13493</v>
      </c>
      <c r="AL44" s="213">
        <f t="shared" si="29"/>
        <v>558.68000000000029</v>
      </c>
      <c r="AM44" s="213">
        <f t="shared" si="30"/>
        <v>558.68000000000029</v>
      </c>
      <c r="AO44" s="334">
        <v>109</v>
      </c>
      <c r="AP44" s="322">
        <f t="shared" si="31"/>
        <v>106.82</v>
      </c>
      <c r="AQ44" s="260"/>
      <c r="AR44" s="261"/>
      <c r="AS44" s="261"/>
      <c r="AT44" s="261"/>
      <c r="AU44" s="261"/>
      <c r="AV44" s="261"/>
      <c r="AW44" s="261"/>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row>
    <row r="45" spans="1:84" s="48" customFormat="1" ht="39.75" hidden="1" customHeight="1">
      <c r="B45" s="218">
        <v>85511</v>
      </c>
      <c r="C45" s="495" t="s">
        <v>211</v>
      </c>
      <c r="D45" s="39" t="s">
        <v>2</v>
      </c>
      <c r="E45" s="22" t="s">
        <v>11</v>
      </c>
      <c r="F45" s="22" t="s">
        <v>64</v>
      </c>
      <c r="G45" s="22" t="s">
        <v>16</v>
      </c>
      <c r="H45" s="22" t="s">
        <v>58</v>
      </c>
      <c r="I45" s="22" t="s">
        <v>120</v>
      </c>
      <c r="J45" s="22" t="s">
        <v>48</v>
      </c>
      <c r="K45" s="22" t="s">
        <v>88</v>
      </c>
      <c r="L45" s="50" t="s">
        <v>35</v>
      </c>
      <c r="M45" s="22" t="s">
        <v>12</v>
      </c>
      <c r="N45" s="22"/>
      <c r="O45" s="40" t="s">
        <v>107</v>
      </c>
      <c r="P45" s="22" t="s">
        <v>39</v>
      </c>
      <c r="Q45" s="22" t="s">
        <v>15</v>
      </c>
      <c r="R45" s="22"/>
      <c r="S45" s="22"/>
      <c r="T45" s="22" t="s">
        <v>134</v>
      </c>
      <c r="U45" s="22"/>
      <c r="V45" s="40" t="s">
        <v>203</v>
      </c>
      <c r="W45" s="40"/>
      <c r="X45" s="40"/>
      <c r="Y45" s="40"/>
      <c r="Z45" s="40"/>
      <c r="AA45" s="49"/>
      <c r="AB45" s="49"/>
      <c r="AC45" s="42"/>
      <c r="AD45" s="43">
        <v>17660</v>
      </c>
      <c r="AE45" s="47">
        <f t="shared" si="24"/>
        <v>1270</v>
      </c>
      <c r="AF45" s="442">
        <v>16390</v>
      </c>
      <c r="AG45" s="47">
        <v>0</v>
      </c>
      <c r="AH45" s="47">
        <f t="shared" si="25"/>
        <v>13993</v>
      </c>
      <c r="AI45" s="47">
        <f t="shared" si="26"/>
        <v>13993</v>
      </c>
      <c r="AJ45" s="47">
        <f t="shared" si="27"/>
        <v>13792</v>
      </c>
      <c r="AK45" s="47">
        <f t="shared" si="28"/>
        <v>12768</v>
      </c>
      <c r="AL45" s="213">
        <f t="shared" si="29"/>
        <v>558.68000000000029</v>
      </c>
      <c r="AM45" s="213">
        <f t="shared" si="30"/>
        <v>558.68000000000029</v>
      </c>
      <c r="AO45" s="334">
        <v>104</v>
      </c>
      <c r="AP45" s="322">
        <f t="shared" si="31"/>
        <v>101.92</v>
      </c>
      <c r="AQ45" s="260"/>
      <c r="AR45" s="261"/>
      <c r="AS45" s="261"/>
      <c r="AT45" s="261"/>
      <c r="AU45" s="261"/>
      <c r="AV45" s="261"/>
      <c r="AW45" s="261"/>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row>
    <row r="46" spans="1:84" s="48" customFormat="1" ht="39.75" hidden="1" customHeight="1">
      <c r="B46" s="221">
        <v>85901</v>
      </c>
      <c r="C46" s="215" t="s">
        <v>272</v>
      </c>
      <c r="D46" s="39" t="s">
        <v>2</v>
      </c>
      <c r="E46" s="22" t="s">
        <v>11</v>
      </c>
      <c r="F46" s="22" t="s">
        <v>64</v>
      </c>
      <c r="G46" s="22" t="s">
        <v>16</v>
      </c>
      <c r="H46" s="22" t="s">
        <v>58</v>
      </c>
      <c r="I46" s="22" t="s">
        <v>120</v>
      </c>
      <c r="J46" s="22" t="s">
        <v>48</v>
      </c>
      <c r="K46" s="22" t="s">
        <v>88</v>
      </c>
      <c r="L46" s="22" t="s">
        <v>35</v>
      </c>
      <c r="M46" s="22" t="s">
        <v>12</v>
      </c>
      <c r="N46" s="22" t="s">
        <v>6</v>
      </c>
      <c r="O46" s="40" t="s">
        <v>70</v>
      </c>
      <c r="P46" s="22" t="s">
        <v>39</v>
      </c>
      <c r="Q46" s="22" t="s">
        <v>15</v>
      </c>
      <c r="R46" s="22"/>
      <c r="S46" s="22" t="s">
        <v>54</v>
      </c>
      <c r="T46" s="22" t="s">
        <v>134</v>
      </c>
      <c r="U46" s="22"/>
      <c r="V46" s="40" t="s">
        <v>203</v>
      </c>
      <c r="W46" s="40" t="s">
        <v>46</v>
      </c>
      <c r="X46" s="40" t="s">
        <v>57</v>
      </c>
      <c r="Y46" s="40"/>
      <c r="Z46" s="40"/>
      <c r="AA46" s="49"/>
      <c r="AB46" s="49"/>
      <c r="AC46" s="42"/>
      <c r="AD46" s="43">
        <v>17660</v>
      </c>
      <c r="AE46" s="47">
        <f t="shared" si="24"/>
        <v>670</v>
      </c>
      <c r="AF46" s="442">
        <v>16990</v>
      </c>
      <c r="AG46" s="47">
        <v>0</v>
      </c>
      <c r="AH46" s="47">
        <f t="shared" si="25"/>
        <v>13993</v>
      </c>
      <c r="AI46" s="47">
        <f t="shared" si="26"/>
        <v>13993</v>
      </c>
      <c r="AJ46" s="47">
        <f t="shared" si="27"/>
        <v>13792</v>
      </c>
      <c r="AK46" s="47">
        <f t="shared" si="28"/>
        <v>13252</v>
      </c>
      <c r="AL46" s="213">
        <f t="shared" si="29"/>
        <v>558.68000000000029</v>
      </c>
      <c r="AM46" s="213">
        <f t="shared" si="30"/>
        <v>558.68000000000029</v>
      </c>
      <c r="AO46" s="334">
        <v>104</v>
      </c>
      <c r="AP46" s="322">
        <f t="shared" si="31"/>
        <v>101.92</v>
      </c>
      <c r="AQ46" s="260"/>
      <c r="AR46" s="261"/>
      <c r="AS46" s="261"/>
      <c r="AT46" s="261"/>
      <c r="AU46" s="261"/>
      <c r="AV46" s="261"/>
      <c r="AW46" s="261"/>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row>
    <row r="47" spans="1:84" s="48" customFormat="1" ht="39.75" hidden="1" customHeight="1">
      <c r="B47" s="221">
        <v>88601</v>
      </c>
      <c r="C47" s="269" t="s">
        <v>202</v>
      </c>
      <c r="D47" s="45" t="s">
        <v>45</v>
      </c>
      <c r="E47" s="22" t="s">
        <v>11</v>
      </c>
      <c r="F47" s="22" t="s">
        <v>64</v>
      </c>
      <c r="G47" s="22" t="s">
        <v>16</v>
      </c>
      <c r="H47" s="22" t="s">
        <v>58</v>
      </c>
      <c r="I47" s="22" t="s">
        <v>120</v>
      </c>
      <c r="J47" s="22" t="s">
        <v>48</v>
      </c>
      <c r="K47" s="22" t="s">
        <v>88</v>
      </c>
      <c r="L47" s="22" t="s">
        <v>35</v>
      </c>
      <c r="M47" s="22" t="s">
        <v>12</v>
      </c>
      <c r="N47" s="22" t="s">
        <v>6</v>
      </c>
      <c r="O47" s="40" t="s">
        <v>70</v>
      </c>
      <c r="P47" s="22" t="s">
        <v>39</v>
      </c>
      <c r="Q47" s="22" t="s">
        <v>15</v>
      </c>
      <c r="R47" s="22"/>
      <c r="S47" s="22" t="s">
        <v>55</v>
      </c>
      <c r="T47" s="22" t="s">
        <v>134</v>
      </c>
      <c r="U47" s="22" t="s">
        <v>59</v>
      </c>
      <c r="V47" s="40" t="s">
        <v>203</v>
      </c>
      <c r="W47" s="40" t="s">
        <v>46</v>
      </c>
      <c r="X47" s="40" t="s">
        <v>57</v>
      </c>
      <c r="Y47" s="40" t="s">
        <v>53</v>
      </c>
      <c r="Z47" s="22" t="s">
        <v>80</v>
      </c>
      <c r="AA47" s="41" t="s">
        <v>71</v>
      </c>
      <c r="AB47" s="41" t="s">
        <v>139</v>
      </c>
      <c r="AC47" s="42" t="s">
        <v>204</v>
      </c>
      <c r="AD47" s="47">
        <v>21290</v>
      </c>
      <c r="AE47" s="47">
        <f t="shared" si="24"/>
        <v>1800</v>
      </c>
      <c r="AF47" s="442">
        <v>19490</v>
      </c>
      <c r="AG47" s="47">
        <v>300</v>
      </c>
      <c r="AH47" s="47">
        <f t="shared" si="25"/>
        <v>16319</v>
      </c>
      <c r="AI47" s="47">
        <f t="shared" si="26"/>
        <v>16546</v>
      </c>
      <c r="AJ47" s="47">
        <f t="shared" si="27"/>
        <v>16118</v>
      </c>
      <c r="AK47" s="47">
        <f t="shared" si="28"/>
        <v>14666</v>
      </c>
      <c r="AL47" s="213">
        <f t="shared" si="29"/>
        <v>1304.4399999999987</v>
      </c>
      <c r="AM47" s="213">
        <f t="shared" si="30"/>
        <v>1322.9599999999991</v>
      </c>
      <c r="AO47" s="334">
        <v>104</v>
      </c>
      <c r="AP47" s="322">
        <f t="shared" si="31"/>
        <v>101.92</v>
      </c>
      <c r="AQ47" s="260"/>
      <c r="AR47" s="261"/>
      <c r="AS47" s="261"/>
      <c r="AT47" s="261"/>
      <c r="AU47" s="261"/>
      <c r="AV47" s="261"/>
      <c r="AW47" s="261"/>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row>
    <row r="48" spans="1:84" s="48" customFormat="1" ht="39.75" hidden="1" customHeight="1">
      <c r="B48" s="221">
        <v>85991</v>
      </c>
      <c r="C48" s="217" t="s">
        <v>274</v>
      </c>
      <c r="D48" s="45" t="s">
        <v>2</v>
      </c>
      <c r="E48" s="22" t="s">
        <v>11</v>
      </c>
      <c r="F48" s="22" t="s">
        <v>64</v>
      </c>
      <c r="G48" s="22" t="s">
        <v>16</v>
      </c>
      <c r="H48" s="22" t="s">
        <v>58</v>
      </c>
      <c r="I48" s="22" t="s">
        <v>120</v>
      </c>
      <c r="J48" s="22" t="s">
        <v>48</v>
      </c>
      <c r="K48" s="22" t="s">
        <v>88</v>
      </c>
      <c r="L48" s="22" t="s">
        <v>35</v>
      </c>
      <c r="M48" s="22" t="s">
        <v>12</v>
      </c>
      <c r="N48" s="22" t="s">
        <v>6</v>
      </c>
      <c r="O48" s="40" t="s">
        <v>70</v>
      </c>
      <c r="P48" s="22" t="s">
        <v>39</v>
      </c>
      <c r="Q48" s="22" t="s">
        <v>15</v>
      </c>
      <c r="R48" s="22"/>
      <c r="S48" s="22" t="s">
        <v>54</v>
      </c>
      <c r="T48" s="22" t="s">
        <v>134</v>
      </c>
      <c r="U48" s="22"/>
      <c r="V48" s="40" t="s">
        <v>203</v>
      </c>
      <c r="W48" s="40" t="s">
        <v>46</v>
      </c>
      <c r="X48" s="40" t="s">
        <v>57</v>
      </c>
      <c r="Y48" s="40"/>
      <c r="Z48" s="22"/>
      <c r="AA48" s="41"/>
      <c r="AB48" s="41"/>
      <c r="AC48" s="42"/>
      <c r="AD48" s="47">
        <v>20790</v>
      </c>
      <c r="AE48" s="47">
        <f t="shared" si="24"/>
        <v>1800</v>
      </c>
      <c r="AF48" s="442">
        <v>18990</v>
      </c>
      <c r="AG48" s="47">
        <v>300</v>
      </c>
      <c r="AH48" s="47">
        <f t="shared" si="25"/>
        <v>15940</v>
      </c>
      <c r="AI48" s="47">
        <f t="shared" si="26"/>
        <v>16167</v>
      </c>
      <c r="AJ48" s="47">
        <f t="shared" si="27"/>
        <v>15739</v>
      </c>
      <c r="AK48" s="47">
        <f t="shared" si="28"/>
        <v>14287</v>
      </c>
      <c r="AL48" s="213">
        <f t="shared" si="29"/>
        <v>1274.4000000000015</v>
      </c>
      <c r="AM48" s="213">
        <f t="shared" si="30"/>
        <v>1292.9200000000019</v>
      </c>
      <c r="AO48" s="334">
        <v>115</v>
      </c>
      <c r="AP48" s="322">
        <f t="shared" si="31"/>
        <v>112.7</v>
      </c>
      <c r="AQ48" s="260"/>
      <c r="AR48" s="261"/>
      <c r="AS48" s="261"/>
      <c r="AT48" s="261"/>
      <c r="AU48" s="261"/>
      <c r="AV48" s="261"/>
      <c r="AW48" s="261"/>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row>
    <row r="49" spans="1:84" s="48" customFormat="1" ht="39.75" hidden="1" customHeight="1" thickBot="1">
      <c r="B49" s="366" t="s">
        <v>263</v>
      </c>
      <c r="C49" s="496" t="s">
        <v>273</v>
      </c>
      <c r="D49" s="426" t="s">
        <v>45</v>
      </c>
      <c r="E49" s="297" t="s">
        <v>11</v>
      </c>
      <c r="F49" s="297" t="s">
        <v>64</v>
      </c>
      <c r="G49" s="297" t="s">
        <v>16</v>
      </c>
      <c r="H49" s="297" t="s">
        <v>66</v>
      </c>
      <c r="I49" s="297" t="s">
        <v>120</v>
      </c>
      <c r="J49" s="297" t="s">
        <v>48</v>
      </c>
      <c r="K49" s="297" t="s">
        <v>88</v>
      </c>
      <c r="L49" s="297" t="s">
        <v>35</v>
      </c>
      <c r="M49" s="297" t="s">
        <v>12</v>
      </c>
      <c r="N49" s="297" t="s">
        <v>6</v>
      </c>
      <c r="O49" s="361" t="s">
        <v>70</v>
      </c>
      <c r="P49" s="297" t="s">
        <v>39</v>
      </c>
      <c r="Q49" s="297" t="s">
        <v>15</v>
      </c>
      <c r="R49" s="297"/>
      <c r="S49" s="297" t="s">
        <v>55</v>
      </c>
      <c r="T49" s="297" t="s">
        <v>134</v>
      </c>
      <c r="U49" s="297" t="s">
        <v>59</v>
      </c>
      <c r="V49" s="361" t="s">
        <v>203</v>
      </c>
      <c r="W49" s="361" t="s">
        <v>46</v>
      </c>
      <c r="X49" s="361" t="s">
        <v>57</v>
      </c>
      <c r="Y49" s="361" t="s">
        <v>53</v>
      </c>
      <c r="Z49" s="297" t="s">
        <v>80</v>
      </c>
      <c r="AA49" s="427" t="s">
        <v>71</v>
      </c>
      <c r="AB49" s="427" t="s">
        <v>139</v>
      </c>
      <c r="AC49" s="362" t="s">
        <v>204</v>
      </c>
      <c r="AD49" s="368">
        <v>22160</v>
      </c>
      <c r="AE49" s="368">
        <f t="shared" si="24"/>
        <v>670</v>
      </c>
      <c r="AF49" s="443">
        <v>21490</v>
      </c>
      <c r="AG49" s="368">
        <v>0</v>
      </c>
      <c r="AH49" s="368">
        <f t="shared" si="25"/>
        <v>16978</v>
      </c>
      <c r="AI49" s="368">
        <f t="shared" si="26"/>
        <v>16978</v>
      </c>
      <c r="AJ49" s="368">
        <f t="shared" si="27"/>
        <v>16777</v>
      </c>
      <c r="AK49" s="368">
        <f t="shared" si="28"/>
        <v>16237</v>
      </c>
      <c r="AL49" s="369">
        <f t="shared" si="29"/>
        <v>1357.2799999999988</v>
      </c>
      <c r="AM49" s="369">
        <f t="shared" si="30"/>
        <v>1357.2799999999988</v>
      </c>
      <c r="AO49" s="334">
        <v>115</v>
      </c>
      <c r="AP49" s="322">
        <f t="shared" si="31"/>
        <v>112.7</v>
      </c>
      <c r="AQ49" s="260"/>
      <c r="AR49" s="261"/>
      <c r="AS49" s="261"/>
      <c r="AT49" s="261"/>
      <c r="AU49" s="261"/>
      <c r="AV49" s="261"/>
      <c r="AW49" s="261"/>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row>
    <row r="50" spans="1:84" s="48" customFormat="1" ht="39.75" hidden="1" customHeight="1" thickBot="1">
      <c r="B50" s="370"/>
      <c r="C50" s="337"/>
      <c r="D50" s="201"/>
      <c r="E50" s="201"/>
      <c r="F50" s="201"/>
      <c r="G50" s="201"/>
      <c r="H50" s="201"/>
      <c r="I50" s="201"/>
      <c r="J50" s="201"/>
      <c r="K50" s="201"/>
      <c r="L50" s="201"/>
      <c r="M50" s="201"/>
      <c r="N50" s="201"/>
      <c r="O50" s="255"/>
      <c r="P50" s="201"/>
      <c r="Q50" s="201"/>
      <c r="R50" s="201"/>
      <c r="S50" s="201"/>
      <c r="T50" s="201"/>
      <c r="U50" s="201"/>
      <c r="V50" s="255"/>
      <c r="W50" s="255"/>
      <c r="X50" s="255"/>
      <c r="Y50" s="255"/>
      <c r="Z50" s="255"/>
      <c r="AA50" s="255"/>
      <c r="AB50" s="255"/>
      <c r="AC50" s="255"/>
      <c r="AD50" s="371"/>
      <c r="AE50" s="371"/>
      <c r="AF50" s="444"/>
      <c r="AG50" s="371"/>
      <c r="AH50" s="371"/>
      <c r="AI50" s="371"/>
      <c r="AJ50" s="371"/>
      <c r="AK50" s="371"/>
      <c r="AL50" s="372"/>
      <c r="AM50" s="372"/>
      <c r="AO50" s="373"/>
      <c r="AP50" s="374"/>
      <c r="AQ50" s="260"/>
      <c r="AR50" s="261"/>
      <c r="AS50" s="261"/>
      <c r="AT50" s="261"/>
      <c r="AU50" s="261"/>
      <c r="AV50" s="261"/>
      <c r="AW50" s="261"/>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row>
    <row r="51" spans="1:84" s="199" customFormat="1" ht="33.75" customHeight="1" thickBot="1">
      <c r="A51" s="309"/>
      <c r="B51" s="542" t="s">
        <v>304</v>
      </c>
      <c r="C51" s="543"/>
      <c r="D51" s="543"/>
      <c r="E51" s="543"/>
      <c r="F51" s="543"/>
      <c r="G51" s="543"/>
      <c r="H51" s="543"/>
      <c r="I51" s="543"/>
      <c r="J51" s="543"/>
      <c r="K51" s="543"/>
      <c r="L51" s="543"/>
      <c r="M51" s="543"/>
      <c r="N51" s="543"/>
      <c r="O51" s="543"/>
      <c r="P51" s="543"/>
      <c r="Q51" s="543"/>
      <c r="R51" s="543"/>
      <c r="S51" s="543"/>
      <c r="T51" s="543"/>
      <c r="U51" s="543"/>
      <c r="V51" s="543"/>
      <c r="W51" s="543"/>
      <c r="X51" s="543"/>
      <c r="Y51" s="543"/>
      <c r="Z51" s="543"/>
      <c r="AA51" s="543"/>
      <c r="AB51" s="543"/>
      <c r="AC51" s="543"/>
      <c r="AD51" s="497"/>
      <c r="AE51" s="497"/>
      <c r="AF51" s="438"/>
      <c r="AG51" s="497"/>
      <c r="AH51" s="424"/>
      <c r="AI51" s="424"/>
      <c r="AJ51" s="424"/>
      <c r="AK51" s="424"/>
      <c r="AL51" s="497"/>
      <c r="AM51" s="497"/>
      <c r="AN51" s="497"/>
      <c r="AO51" s="326"/>
      <c r="AP51" s="365"/>
      <c r="AQ51" s="497"/>
      <c r="AR51" s="497"/>
      <c r="AS51" s="497"/>
      <c r="AT51" s="208"/>
      <c r="AU51" s="208"/>
      <c r="AV51" s="208"/>
      <c r="AW51" s="208"/>
      <c r="AX51" s="208"/>
      <c r="AY51" s="208"/>
      <c r="AZ51" s="208"/>
      <c r="BA51" s="208"/>
      <c r="BB51" s="208"/>
      <c r="BC51" s="208"/>
    </row>
    <row r="52" spans="1:84" s="48" customFormat="1" ht="39.75" customHeight="1">
      <c r="B52" s="216">
        <v>90200</v>
      </c>
      <c r="C52" s="217" t="s">
        <v>305</v>
      </c>
      <c r="D52" s="45" t="s">
        <v>45</v>
      </c>
      <c r="E52" s="22" t="s">
        <v>11</v>
      </c>
      <c r="F52" s="22" t="s">
        <v>64</v>
      </c>
      <c r="G52" s="22" t="s">
        <v>16</v>
      </c>
      <c r="H52" s="22" t="s">
        <v>66</v>
      </c>
      <c r="I52" s="22" t="s">
        <v>128</v>
      </c>
      <c r="J52" s="22" t="s">
        <v>52</v>
      </c>
      <c r="K52" s="22" t="s">
        <v>89</v>
      </c>
      <c r="L52" s="22" t="s">
        <v>35</v>
      </c>
      <c r="M52" s="22" t="s">
        <v>12</v>
      </c>
      <c r="N52" s="22" t="s">
        <v>6</v>
      </c>
      <c r="O52" s="40" t="s">
        <v>70</v>
      </c>
      <c r="P52" s="22" t="s">
        <v>39</v>
      </c>
      <c r="Q52" s="22" t="s">
        <v>15</v>
      </c>
      <c r="R52" s="22" t="s">
        <v>103</v>
      </c>
      <c r="S52" s="22" t="s">
        <v>275</v>
      </c>
      <c r="T52" s="22" t="s">
        <v>134</v>
      </c>
      <c r="U52" s="22" t="s">
        <v>59</v>
      </c>
      <c r="V52" s="40" t="s">
        <v>203</v>
      </c>
      <c r="W52" s="40" t="s">
        <v>46</v>
      </c>
      <c r="X52" s="40" t="s">
        <v>57</v>
      </c>
      <c r="Y52" s="40" t="s">
        <v>53</v>
      </c>
      <c r="Z52" s="22" t="s">
        <v>80</v>
      </c>
      <c r="AA52" s="41" t="s">
        <v>71</v>
      </c>
      <c r="AB52" s="41" t="s">
        <v>149</v>
      </c>
      <c r="AC52" s="42"/>
      <c r="AD52" s="43">
        <v>17490</v>
      </c>
      <c r="AE52" s="47">
        <f t="shared" ref="AE52:AE54" si="32">AD52-AF52</f>
        <v>0</v>
      </c>
      <c r="AF52" s="442">
        <v>17490</v>
      </c>
      <c r="AG52" s="47">
        <v>0</v>
      </c>
      <c r="AH52" s="47">
        <f t="shared" ref="AH52:AH54" si="33">ROUNDUP(($AD52+$AQ$1)/(1+0.24+IF(14000*(1+0.24+0.04*IF($AO52&lt;101,0.95,IF($AO52&lt;121,1,IF($AO52&lt;141,1.1,IF($AO52&lt;161,1.2,IF($AO52&lt;181,1.3,1.4))))))&gt;=($AD52+$AQ$1),0.04,IF(17000*(1+0.24+0.08*IF($AO52&lt;101,0.95,IF($AO52&lt;121,1,IF($AO52&lt;141,1.1,IF($AO52&lt;161,1.2,IF($AO52&lt;181,1.3,1.4))))))&gt;=($AD52+$AQ$1),0.08,IF(20000*(1+0.24+0.16*IF($AO52&lt;101,0.95,IF($AO52&lt;121,1,IF($AO52&lt;141,1.1,IF($AO52&lt;161,1.2,IF($AO52&lt;181,1.3,1.4))))))&gt;=($AD52+$AQ$1),0.16,IF(25000*(1+0.24+0.24*IF($AO52&lt;101,0.95,IF($AO52&lt;121,1,IF($AO52&lt;141,1.1,IF($AO52&lt;161,1.2,IF($AO52&lt;181,1.3,1.4))))))&gt;=($AD52+$AQ$1),0.24,0.32))))*IF($AO52&lt;101,0.95,IF($AO52&lt;121,1,IF($AO52&lt;141,1.1,IF($AO52&lt;161,1.2,IF($AO52&lt;181,1.3,1.4)))))),0)</f>
        <v>13774</v>
      </c>
      <c r="AI52" s="47">
        <f t="shared" ref="AI52" si="34">ROUNDUP((($AD52+$AQ$1)+AG52)/(1+0.24+IF(14000*(1+0.24+0.04*IF($AO52&lt;101,0.95,IF($AO52&lt;121,1,IF($AO52&lt;141,1.1,IF($AO52&lt;161,1.2,IF($AO52&lt;181,1.3,1.4))))))&gt;=($AD52+$AQ$1),0.04,IF(17000*(1+0.24+0.08*IF($AO52&lt;101,0.95,IF($AO52&lt;121,1,IF($AO52&lt;141,1.1,IF($AO52&lt;161,1.2,IF($AO52&lt;181,1.3,1.4))))))&gt;=($AD52+$AQ$1),0.08,IF(20000*(1+0.24+0.16*IF($AO52&lt;101,0.95,IF($AO52&lt;121,1,IF($AO52&lt;141,1.1,IF($AO52&lt;161,1.2,IF($AO52&lt;181,1.3,1.4))))))&gt;=($AD52+$AQ$1),0.16,IF(25000*(1+0.24+0.24*IF($AO52&lt;101,0.95,IF($AO52&lt;121,1,IF($AO52&lt;141,1.1,IF($AO52&lt;161,1.2,IF($AO52&lt;181,1.3,1.4))))))&gt;=($AD52+$AQ$1),0.24,0.32))))*IF($AO52&lt;101,0.95,IF($AO52&lt;121,1,IF($AO52&lt;141,1.1,IF($AO52&lt;161,1.2,IF($AO52&lt;181,1.3,1.4)))))),0)</f>
        <v>13774</v>
      </c>
      <c r="AJ52" s="47">
        <f t="shared" ref="AJ52:AJ54" si="35">ROUNDUP(((AD52-AL52)/1.24),0)</f>
        <v>13573</v>
      </c>
      <c r="AK52" s="47">
        <f t="shared" ref="AK52:AK54" si="36">ROUNDUP(AH52-((AE52+$AQ$1)/1.24),0)</f>
        <v>13573</v>
      </c>
      <c r="AL52" s="213">
        <f t="shared" ref="AL52:AL54" si="37">AD52+$AQ$1-(AH52)*1.24</f>
        <v>660.2400000000016</v>
      </c>
      <c r="AM52" s="213">
        <f t="shared" ref="AM52" si="38">AD52+$AQ$1+AG52-(AI52)*1.24</f>
        <v>660.2400000000016</v>
      </c>
      <c r="AO52" s="334">
        <v>156</v>
      </c>
      <c r="AP52" s="322">
        <f>IF(AO52&lt;=100,E$92*AO52,IF(AO52&lt;=120,AO52*E$95,IF(AO52&lt;=140,AO52*E$96,IF(AO52&lt;=160,AO52*E$97,IF(AO52&lt;=180,AO52*E$98,"check")))))</f>
        <v>288.60000000000002</v>
      </c>
      <c r="AQ52" s="260"/>
      <c r="AR52" s="261"/>
      <c r="AS52" s="261"/>
      <c r="AT52" s="261"/>
      <c r="AU52" s="261"/>
      <c r="AV52" s="261"/>
      <c r="AW52" s="261"/>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row>
    <row r="53" spans="1:84" s="48" customFormat="1" ht="39.75" customHeight="1">
      <c r="B53" s="221">
        <v>90500</v>
      </c>
      <c r="C53" s="217" t="s">
        <v>306</v>
      </c>
      <c r="D53" s="45" t="s">
        <v>45</v>
      </c>
      <c r="E53" s="22" t="s">
        <v>11</v>
      </c>
      <c r="F53" s="22" t="s">
        <v>64</v>
      </c>
      <c r="G53" s="22" t="s">
        <v>16</v>
      </c>
      <c r="H53" s="22" t="s">
        <v>66</v>
      </c>
      <c r="I53" s="22" t="s">
        <v>128</v>
      </c>
      <c r="J53" s="22" t="s">
        <v>52</v>
      </c>
      <c r="K53" s="22" t="s">
        <v>89</v>
      </c>
      <c r="L53" s="22" t="s">
        <v>35</v>
      </c>
      <c r="M53" s="22" t="s">
        <v>12</v>
      </c>
      <c r="N53" s="22" t="s">
        <v>6</v>
      </c>
      <c r="O53" s="40" t="s">
        <v>70</v>
      </c>
      <c r="P53" s="22" t="s">
        <v>39</v>
      </c>
      <c r="Q53" s="22" t="s">
        <v>15</v>
      </c>
      <c r="R53" s="22" t="s">
        <v>103</v>
      </c>
      <c r="S53" s="22" t="s">
        <v>275</v>
      </c>
      <c r="T53" s="22" t="s">
        <v>134</v>
      </c>
      <c r="U53" s="22" t="s">
        <v>59</v>
      </c>
      <c r="V53" s="40" t="s">
        <v>203</v>
      </c>
      <c r="W53" s="40" t="s">
        <v>46</v>
      </c>
      <c r="X53" s="40" t="s">
        <v>57</v>
      </c>
      <c r="Y53" s="40" t="s">
        <v>53</v>
      </c>
      <c r="Z53" s="22" t="s">
        <v>80</v>
      </c>
      <c r="AA53" s="41" t="s">
        <v>71</v>
      </c>
      <c r="AB53" s="49" t="s">
        <v>149</v>
      </c>
      <c r="AC53" s="42"/>
      <c r="AD53" s="43">
        <v>19490</v>
      </c>
      <c r="AE53" s="47">
        <f t="shared" si="32"/>
        <v>0</v>
      </c>
      <c r="AF53" s="442">
        <v>19490</v>
      </c>
      <c r="AG53" s="505" t="s">
        <v>308</v>
      </c>
      <c r="AH53" s="47">
        <f t="shared" si="33"/>
        <v>14865</v>
      </c>
      <c r="AI53" s="47">
        <v>15241</v>
      </c>
      <c r="AJ53" s="47">
        <f t="shared" si="35"/>
        <v>14664</v>
      </c>
      <c r="AK53" s="47">
        <f t="shared" si="36"/>
        <v>14664</v>
      </c>
      <c r="AL53" s="213">
        <f t="shared" si="37"/>
        <v>1307.4000000000015</v>
      </c>
      <c r="AM53" s="213">
        <v>1341.1599999999999</v>
      </c>
      <c r="AO53" s="334">
        <v>128</v>
      </c>
      <c r="AP53" s="322">
        <f>IF(AO53&lt;=100,E$92*AO53,IF(AO53&lt;=120,AO53*E$95,IF(AO53&lt;=140,AO53*E$96,IF(AO53&lt;=160,AO53*E$97,IF(AO53&lt;=180,AO53*E$98,"check")))))</f>
        <v>153.6</v>
      </c>
      <c r="AQ53" s="260"/>
      <c r="AR53" s="261"/>
      <c r="AS53" s="261"/>
      <c r="AT53" s="261"/>
      <c r="AU53" s="261"/>
      <c r="AV53" s="261"/>
      <c r="AW53" s="261"/>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row>
    <row r="54" spans="1:84" s="48" customFormat="1" ht="39.75" customHeight="1" thickBot="1">
      <c r="B54" s="366">
        <v>90510</v>
      </c>
      <c r="C54" s="496" t="s">
        <v>307</v>
      </c>
      <c r="D54" s="426" t="s">
        <v>45</v>
      </c>
      <c r="E54" s="297" t="s">
        <v>11</v>
      </c>
      <c r="F54" s="297" t="s">
        <v>64</v>
      </c>
      <c r="G54" s="297" t="s">
        <v>16</v>
      </c>
      <c r="H54" s="297" t="s">
        <v>66</v>
      </c>
      <c r="I54" s="297" t="s">
        <v>128</v>
      </c>
      <c r="J54" s="297" t="s">
        <v>52</v>
      </c>
      <c r="K54" s="297" t="s">
        <v>89</v>
      </c>
      <c r="L54" s="297" t="s">
        <v>35</v>
      </c>
      <c r="M54" s="297" t="s">
        <v>12</v>
      </c>
      <c r="N54" s="297" t="s">
        <v>6</v>
      </c>
      <c r="O54" s="361" t="s">
        <v>70</v>
      </c>
      <c r="P54" s="297" t="s">
        <v>39</v>
      </c>
      <c r="Q54" s="297" t="s">
        <v>15</v>
      </c>
      <c r="R54" s="297" t="s">
        <v>103</v>
      </c>
      <c r="S54" s="297" t="s">
        <v>275</v>
      </c>
      <c r="T54" s="297" t="s">
        <v>134</v>
      </c>
      <c r="U54" s="297" t="s">
        <v>59</v>
      </c>
      <c r="V54" s="361" t="s">
        <v>203</v>
      </c>
      <c r="W54" s="361" t="s">
        <v>46</v>
      </c>
      <c r="X54" s="361" t="s">
        <v>57</v>
      </c>
      <c r="Y54" s="361" t="s">
        <v>53</v>
      </c>
      <c r="Z54" s="297" t="s">
        <v>80</v>
      </c>
      <c r="AA54" s="427" t="s">
        <v>71</v>
      </c>
      <c r="AB54" s="427" t="s">
        <v>149</v>
      </c>
      <c r="AC54" s="362"/>
      <c r="AD54" s="368">
        <v>21490</v>
      </c>
      <c r="AE54" s="368">
        <f t="shared" si="32"/>
        <v>0</v>
      </c>
      <c r="AF54" s="443">
        <v>21490</v>
      </c>
      <c r="AG54" s="368" t="s">
        <v>308</v>
      </c>
      <c r="AH54" s="368">
        <f t="shared" si="33"/>
        <v>16371</v>
      </c>
      <c r="AI54" s="368">
        <v>16747</v>
      </c>
      <c r="AJ54" s="368">
        <f t="shared" si="35"/>
        <v>16170</v>
      </c>
      <c r="AK54" s="368">
        <f t="shared" si="36"/>
        <v>16170</v>
      </c>
      <c r="AL54" s="369">
        <f t="shared" si="37"/>
        <v>1439.9599999999991</v>
      </c>
      <c r="AM54" s="369">
        <v>1473.7200000000012</v>
      </c>
      <c r="AN54" s="502"/>
      <c r="AO54" s="503">
        <v>135</v>
      </c>
      <c r="AP54" s="504">
        <f>IF(AO54&lt;=100,E$92*AO54,IF(AO54&lt;=120,AO54*E$95,IF(AO54&lt;=140,AO54*E$96,IF(AO54&lt;=160,AO54*E$97,IF(AO54&lt;=180,AO54*E$98,"check")))))</f>
        <v>162</v>
      </c>
      <c r="AQ54" s="260"/>
      <c r="AR54" s="261"/>
      <c r="AS54" s="261"/>
      <c r="AT54" s="261"/>
      <c r="AU54" s="261"/>
      <c r="AV54" s="261"/>
      <c r="AW54" s="261"/>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row>
    <row r="55" spans="1:84" s="48" customFormat="1" ht="39.75" customHeight="1" thickBot="1">
      <c r="B55" s="370"/>
      <c r="C55" s="337"/>
      <c r="D55" s="201"/>
      <c r="E55" s="201"/>
      <c r="F55" s="201"/>
      <c r="G55" s="201"/>
      <c r="H55" s="201"/>
      <c r="I55" s="201"/>
      <c r="J55" s="201"/>
      <c r="K55" s="201"/>
      <c r="L55" s="201"/>
      <c r="M55" s="201"/>
      <c r="N55" s="201"/>
      <c r="O55" s="255"/>
      <c r="P55" s="201"/>
      <c r="Q55" s="201"/>
      <c r="R55" s="201"/>
      <c r="S55" s="201"/>
      <c r="T55" s="201"/>
      <c r="U55" s="201"/>
      <c r="V55" s="255"/>
      <c r="W55" s="255"/>
      <c r="X55" s="255"/>
      <c r="Y55" s="255"/>
      <c r="Z55" s="255"/>
      <c r="AA55" s="255"/>
      <c r="AB55" s="255"/>
      <c r="AC55" s="255"/>
      <c r="AD55" s="371"/>
      <c r="AE55" s="371"/>
      <c r="AF55" s="444"/>
      <c r="AG55" s="371"/>
      <c r="AH55" s="371"/>
      <c r="AI55" s="371"/>
      <c r="AJ55" s="371"/>
      <c r="AK55" s="371"/>
      <c r="AL55" s="372"/>
      <c r="AM55" s="372"/>
      <c r="AO55" s="373"/>
      <c r="AP55" s="374"/>
      <c r="AQ55" s="260"/>
      <c r="AR55" s="261"/>
      <c r="AS55" s="261"/>
      <c r="AT55" s="261"/>
      <c r="AU55" s="261"/>
      <c r="AV55" s="261"/>
      <c r="AW55" s="261"/>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row>
    <row r="56" spans="1:84" s="200" customFormat="1" ht="33" customHeight="1" thickBot="1">
      <c r="A56" s="308"/>
      <c r="B56" s="542" t="s">
        <v>310</v>
      </c>
      <c r="C56" s="543"/>
      <c r="D56" s="543"/>
      <c r="E56" s="543"/>
      <c r="F56" s="543"/>
      <c r="G56" s="543"/>
      <c r="H56" s="543"/>
      <c r="I56" s="543"/>
      <c r="J56" s="543"/>
      <c r="K56" s="543"/>
      <c r="L56" s="543"/>
      <c r="M56" s="543"/>
      <c r="N56" s="543"/>
      <c r="O56" s="543"/>
      <c r="P56" s="543"/>
      <c r="Q56" s="543"/>
      <c r="R56" s="543"/>
      <c r="S56" s="543"/>
      <c r="T56" s="543"/>
      <c r="U56" s="543"/>
      <c r="V56" s="543"/>
      <c r="W56" s="543"/>
      <c r="X56" s="543"/>
      <c r="Y56" s="543"/>
      <c r="Z56" s="543"/>
      <c r="AA56" s="543"/>
      <c r="AB56" s="543"/>
      <c r="AC56" s="543"/>
      <c r="AD56" s="497"/>
      <c r="AE56" s="497"/>
      <c r="AF56" s="438"/>
      <c r="AG56" s="497"/>
      <c r="AH56" s="424"/>
      <c r="AI56" s="424"/>
      <c r="AJ56" s="424"/>
      <c r="AK56" s="424"/>
      <c r="AL56" s="497"/>
      <c r="AM56" s="326"/>
      <c r="AN56" s="326"/>
      <c r="AO56" s="326"/>
      <c r="AP56" s="365"/>
      <c r="AQ56" s="198"/>
      <c r="AR56" s="198"/>
      <c r="AS56" s="198"/>
      <c r="AT56" s="198"/>
      <c r="AU56" s="198"/>
      <c r="AV56" s="198"/>
      <c r="AW56" s="198"/>
      <c r="AX56" s="198"/>
      <c r="AY56" s="198"/>
      <c r="AZ56" s="198"/>
      <c r="BA56" s="199"/>
      <c r="BB56" s="199"/>
      <c r="BC56" s="199"/>
      <c r="BD56" s="199"/>
      <c r="BE56" s="199"/>
      <c r="BF56" s="199"/>
      <c r="BG56" s="199"/>
      <c r="BH56" s="199"/>
      <c r="BI56" s="199"/>
      <c r="BJ56" s="199"/>
      <c r="BK56" s="199"/>
      <c r="BL56" s="199"/>
      <c r="BM56" s="199"/>
      <c r="BN56" s="199"/>
      <c r="BO56" s="199"/>
      <c r="BP56" s="199"/>
      <c r="BQ56" s="199"/>
      <c r="BR56" s="199"/>
      <c r="BS56" s="199"/>
      <c r="BT56" s="199"/>
      <c r="BU56" s="199"/>
      <c r="BV56" s="199"/>
      <c r="BW56" s="199"/>
      <c r="BX56" s="199"/>
      <c r="BY56" s="199"/>
      <c r="BZ56" s="199"/>
      <c r="CA56" s="199"/>
      <c r="CB56" s="199"/>
      <c r="CC56" s="199"/>
      <c r="CD56" s="199"/>
      <c r="CE56" s="199"/>
      <c r="CF56" s="199"/>
    </row>
    <row r="57" spans="1:84" s="15" customFormat="1" ht="40.5" customHeight="1" thickBot="1">
      <c r="A57" s="48"/>
      <c r="B57" s="507">
        <v>51992</v>
      </c>
      <c r="C57" s="508" t="s">
        <v>207</v>
      </c>
      <c r="D57" s="509" t="s">
        <v>45</v>
      </c>
      <c r="E57" s="510" t="s">
        <v>11</v>
      </c>
      <c r="F57" s="510" t="s">
        <v>64</v>
      </c>
      <c r="G57" s="510" t="s">
        <v>16</v>
      </c>
      <c r="H57" s="506" t="s">
        <v>66</v>
      </c>
      <c r="I57" s="506" t="s">
        <v>128</v>
      </c>
      <c r="J57" s="511" t="s">
        <v>7</v>
      </c>
      <c r="K57" s="511" t="s">
        <v>12</v>
      </c>
      <c r="L57" s="506" t="s">
        <v>88</v>
      </c>
      <c r="M57" s="511" t="s">
        <v>6</v>
      </c>
      <c r="N57" s="511" t="s">
        <v>138</v>
      </c>
      <c r="O57" s="510" t="s">
        <v>39</v>
      </c>
      <c r="P57" s="512" t="s">
        <v>52</v>
      </c>
      <c r="Q57" s="512" t="s">
        <v>103</v>
      </c>
      <c r="R57" s="510" t="s">
        <v>71</v>
      </c>
      <c r="S57" s="511" t="s">
        <v>70</v>
      </c>
      <c r="T57" s="511" t="s">
        <v>149</v>
      </c>
      <c r="U57" s="510" t="s">
        <v>55</v>
      </c>
      <c r="V57" s="510" t="s">
        <v>164</v>
      </c>
      <c r="W57" s="510" t="s">
        <v>59</v>
      </c>
      <c r="X57" s="510" t="s">
        <v>61</v>
      </c>
      <c r="Y57" s="510" t="s">
        <v>169</v>
      </c>
      <c r="Z57" s="513" t="s">
        <v>46</v>
      </c>
      <c r="AA57" s="513" t="s">
        <v>57</v>
      </c>
      <c r="AB57" s="513" t="s">
        <v>53</v>
      </c>
      <c r="AC57" s="514" t="s">
        <v>47</v>
      </c>
      <c r="AD57" s="226">
        <v>21990</v>
      </c>
      <c r="AE57" s="226">
        <f>AD57-AF57</f>
        <v>0</v>
      </c>
      <c r="AF57" s="433">
        <v>21990</v>
      </c>
      <c r="AG57" s="226">
        <v>0</v>
      </c>
      <c r="AH57" s="226">
        <f>ROUNDUP(($AD57+$AQ$1)/(1+0.24+IF(14000*(1+0.24+0.04*IF($AO57&lt;101,0.95,IF($AO57&lt;121,1,IF($AO57&lt;141,1.1,IF($AO57&lt;161,1.2,IF($AO57&lt;181,1.3,1.4))))))&gt;=($AD57+$AQ$1),0.04,IF(17000*(1+0.24+0.08*IF($AO57&lt;101,0.95,IF($AO57&lt;121,1,IF($AO57&lt;141,1.1,IF($AO57&lt;161,1.2,IF($AO57&lt;181,1.3,1.4))))))&gt;=($AD57+$AQ$1),0.08,IF(20000*(1+0.24+0.16*IF($AO57&lt;101,0.95,IF($AO57&lt;121,1,IF($AO57&lt;141,1.1,IF($AO57&lt;161,1.2,IF($AO57&lt;181,1.3,1.4))))))&gt;=($AD57+$AQ$1),0.16,IF(25000*(1+0.24+0.24*IF($AO57&lt;101,0.95,IF($AO57&lt;121,1,IF($AO57&lt;141,1.1,IF($AO57&lt;161,1.2,IF($AO57&lt;181,1.3,1.4))))))&gt;=($AD57+$AQ$1),0.24,0.32))))*IF($AO57&lt;101,0.95,IF($AO57&lt;121,1,IF($AO57&lt;141,1.1,IF($AO57&lt;161,1.2,IF($AO57&lt;181,1.3,1.4)))))),0)</f>
        <v>16747</v>
      </c>
      <c r="AI57" s="226">
        <f>ROUNDUP((($AD57+$AQ$1)+AG57)/(1+0.24+IF(14000*(1+0.24+0.04*IF($AO57&lt;101,0.95,IF($AO57&lt;121,1,IF($AO57&lt;141,1.1,IF($AO57&lt;161,1.2,IF($AO57&lt;181,1.3,1.4))))))&gt;=($AD57+$AQ$1),0.04,IF(17000*(1+0.24+0.08*IF($AO57&lt;101,0.95,IF($AO57&lt;121,1,IF($AO57&lt;141,1.1,IF($AO57&lt;161,1.2,IF($AO57&lt;181,1.3,1.4))))))&gt;=($AD57+$AQ$1),0.08,IF(20000*(1+0.24+0.16*IF($AO57&lt;101,0.95,IF($AO57&lt;121,1,IF($AO57&lt;141,1.1,IF($AO57&lt;161,1.2,IF($AO57&lt;181,1.3,1.4))))))&gt;=($AD57+$AQ$1),0.16,IF(25000*(1+0.24+0.24*IF($AO57&lt;101,0.95,IF($AO57&lt;121,1,IF($AO57&lt;141,1.1,IF($AO57&lt;161,1.2,IF($AO57&lt;181,1.3,1.4))))))&gt;=($AD57+$AQ$1),0.24,0.32))))*IF($AO57&lt;101,0.95,IF($AO57&lt;121,1,IF($AO57&lt;141,1.1,IF($AO57&lt;161,1.2,IF($AO57&lt;181,1.3,1.4)))))),0)</f>
        <v>16747</v>
      </c>
      <c r="AJ57" s="226">
        <f>ROUNDUP(((AD57-AL57)/1.24),0)</f>
        <v>16546</v>
      </c>
      <c r="AK57" s="226">
        <f>ROUNDUP(AH57-((AE57+$AQ$1)/1.24),0)</f>
        <v>16546</v>
      </c>
      <c r="AL57" s="375">
        <f>AD57+$AQ$1-(AH57)*1.24</f>
        <v>1473.7200000000012</v>
      </c>
      <c r="AM57" s="375">
        <f>AD57+$AQ$1+AG57-(AI57)*1.24</f>
        <v>1473.7200000000012</v>
      </c>
      <c r="AO57" s="376">
        <v>135</v>
      </c>
      <c r="AP57" s="377">
        <f>IF(AO57&lt;=100,E$92*AO57,IF(AO57&lt;=120,AO57*E$95,IF(AO57&lt;=140,AO57*E$96,IF(AO57&lt;=160,AO57*E$97,IF(AO57&lt;=180,AO57*E$98,"check")))))</f>
        <v>162</v>
      </c>
      <c r="AQ57" s="9"/>
      <c r="AR57" s="9"/>
      <c r="AS57" s="9"/>
      <c r="AT57" s="9"/>
      <c r="AU57" s="261"/>
      <c r="AV57" s="261"/>
      <c r="AW57" s="9"/>
    </row>
    <row r="58" spans="1:84" s="199" customFormat="1" ht="33" hidden="1" customHeight="1" thickBot="1">
      <c r="A58" s="309"/>
      <c r="B58" s="542" t="s">
        <v>210</v>
      </c>
      <c r="C58" s="543"/>
      <c r="D58" s="543"/>
      <c r="E58" s="543"/>
      <c r="F58" s="543"/>
      <c r="G58" s="543"/>
      <c r="H58" s="543"/>
      <c r="I58" s="543"/>
      <c r="J58" s="543"/>
      <c r="K58" s="543"/>
      <c r="L58" s="543"/>
      <c r="M58" s="543"/>
      <c r="N58" s="543"/>
      <c r="O58" s="543"/>
      <c r="P58" s="543"/>
      <c r="Q58" s="543"/>
      <c r="R58" s="543"/>
      <c r="S58" s="543"/>
      <c r="T58" s="543"/>
      <c r="U58" s="543"/>
      <c r="V58" s="543"/>
      <c r="W58" s="543"/>
      <c r="X58" s="543"/>
      <c r="Y58" s="543"/>
      <c r="Z58" s="543"/>
      <c r="AA58" s="543"/>
      <c r="AB58" s="543"/>
      <c r="AC58" s="543"/>
      <c r="AD58" s="497"/>
      <c r="AE58" s="497"/>
      <c r="AF58" s="438"/>
      <c r="AG58" s="497"/>
      <c r="AH58" s="424"/>
      <c r="AI58" s="424"/>
      <c r="AJ58" s="424"/>
      <c r="AK58" s="424"/>
      <c r="AL58" s="326"/>
      <c r="AM58" s="326"/>
      <c r="AN58" s="326"/>
      <c r="AO58" s="326"/>
      <c r="AP58" s="365"/>
      <c r="AW58" s="261"/>
    </row>
    <row r="59" spans="1:84" s="196" customFormat="1" ht="39.75" hidden="1" customHeight="1">
      <c r="B59" s="414">
        <v>51901</v>
      </c>
      <c r="C59" s="415" t="s">
        <v>282</v>
      </c>
      <c r="D59" s="281"/>
      <c r="E59" s="273"/>
      <c r="F59" s="273"/>
      <c r="G59" s="273"/>
      <c r="H59" s="33"/>
      <c r="I59" s="33"/>
      <c r="J59" s="282"/>
      <c r="K59" s="282"/>
      <c r="L59" s="416"/>
      <c r="M59" s="282"/>
      <c r="N59" s="282"/>
      <c r="O59" s="273"/>
      <c r="P59" s="272"/>
      <c r="Q59" s="272"/>
      <c r="R59" s="273"/>
      <c r="S59" s="282"/>
      <c r="T59" s="282"/>
      <c r="U59" s="273"/>
      <c r="V59" s="273"/>
      <c r="W59" s="273"/>
      <c r="X59" s="273"/>
      <c r="Y59" s="273"/>
      <c r="Z59" s="274"/>
      <c r="AA59" s="274"/>
      <c r="AB59" s="274"/>
      <c r="AC59" s="296"/>
      <c r="AD59" s="225">
        <v>20890</v>
      </c>
      <c r="AE59" s="225">
        <f t="shared" ref="AE59:AE80" si="39">AD59-AF59</f>
        <v>1300</v>
      </c>
      <c r="AF59" s="431">
        <v>19590</v>
      </c>
      <c r="AG59" s="225">
        <v>0</v>
      </c>
      <c r="AH59" s="225">
        <f t="shared" ref="AH59:AH80" si="40">ROUNDUP(($AD59+$AQ$1)/(1+0.24+IF(14000*(1+0.24+0.04*IF($AO59&lt;101,0.95,IF($AO59&lt;121,1,IF($AO59&lt;141,1.1,IF($AO59&lt;161,1.2,IF($AO59&lt;181,1.3,1.4))))))&gt;=($AD59+$AQ$1),0.04,IF(17000*(1+0.24+0.08*IF($AO59&lt;101,0.95,IF($AO59&lt;121,1,IF($AO59&lt;141,1.1,IF($AO59&lt;161,1.2,IF($AO59&lt;181,1.3,1.4))))))&gt;=($AD59+$AQ$1),0.08,IF(20000*(1+0.24+0.16*IF($AO59&lt;101,0.95,IF($AO59&lt;121,1,IF($AO59&lt;141,1.1,IF($AO59&lt;161,1.2,IF($AO59&lt;181,1.3,1.4))))))&gt;=($AD59+$AQ$1),0.16,IF(25000*(1+0.24+0.24*IF($AO59&lt;101,0.95,IF($AO59&lt;121,1,IF($AO59&lt;141,1.1,IF($AO59&lt;161,1.2,IF($AO59&lt;181,1.3,1.4))))))&gt;=($AD59+$AQ$1),0.24,0.32))))*IF($AO59&lt;101,0.95,IF($AO59&lt;121,1,IF($AO59&lt;141,1.1,IF($AO59&lt;161,1.2,IF($AO59&lt;181,1.3,1.4)))))),0)</f>
        <v>15824</v>
      </c>
      <c r="AI59" s="225">
        <f t="shared" ref="AI59:AI80" si="41">ROUNDUP((($AD59+$AQ$1)+AG59)/(1+0.24+IF(14000*(1+0.24+0.04*IF($AO59&lt;101,0.95,IF($AO59&lt;121,1,IF($AO59&lt;141,1.1,IF($AO59&lt;161,1.2,IF($AO59&lt;181,1.3,1.4))))))&gt;=($AD59+$AQ$1),0.04,IF(17000*(1+0.24+0.08*IF($AO59&lt;101,0.95,IF($AO59&lt;121,1,IF($AO59&lt;141,1.1,IF($AO59&lt;161,1.2,IF($AO59&lt;181,1.3,1.4))))))&gt;=($AD59+$AQ$1),0.08,IF(20000*(1+0.24+0.16*IF($AO59&lt;101,0.95,IF($AO59&lt;121,1,IF($AO59&lt;141,1.1,IF($AO59&lt;161,1.2,IF($AO59&lt;181,1.3,1.4))))))&gt;=($AD59+$AQ$1),0.16,IF(25000*(1+0.24+0.24*IF($AO59&lt;101,0.95,IF($AO59&lt;121,1,IF($AO59&lt;141,1.1,IF($AO59&lt;161,1.2,IF($AO59&lt;181,1.3,1.4))))))&gt;=($AD59+$AQ$1),0.24,0.32))))*IF($AO59&lt;101,0.95,IF($AO59&lt;121,1,IF($AO59&lt;141,1.1,IF($AO59&lt;161,1.2,IF($AO59&lt;181,1.3,1.4)))))),0)</f>
        <v>15824</v>
      </c>
      <c r="AJ59" s="225">
        <f t="shared" ref="AJ59:AJ80" si="42">ROUNDUP(((AD59-AL59)/1.24),0)</f>
        <v>15623</v>
      </c>
      <c r="AK59" s="225">
        <f t="shared" ref="AK59:AK80" si="43">ROUNDUP(AH59-((AE59+$AQ$1)/1.24),0)</f>
        <v>14574</v>
      </c>
      <c r="AL59" s="378">
        <f t="shared" ref="AL59:AL80" si="44">AD59+$AQ$1-(AH59)*1.24</f>
        <v>1518.2400000000016</v>
      </c>
      <c r="AM59" s="378">
        <f t="shared" ref="AM59:AM80" si="45">AD59+$AQ$1+AG59-(AI59)*1.24</f>
        <v>1518.2400000000016</v>
      </c>
      <c r="AN59" s="379"/>
      <c r="AO59" s="330">
        <v>156</v>
      </c>
      <c r="AP59" s="380">
        <f t="shared" ref="AP59:AP80" si="46">IF(AO59&lt;=100,E$92*AO59,IF(AO59&lt;=120,AO59*E$95,IF(AO59&lt;=140,AO59*E$96,IF(AO59&lt;=160,AO59*E$97,IF(AO59&lt;=180,AO59*E$98,"check")))))</f>
        <v>288.60000000000002</v>
      </c>
      <c r="AQ59" s="260"/>
      <c r="AR59" s="261"/>
      <c r="AS59" s="261"/>
      <c r="AT59" s="261"/>
      <c r="AU59" s="261"/>
      <c r="AV59" s="261"/>
      <c r="AW59" s="261"/>
      <c r="AX59" s="197"/>
      <c r="AY59" s="197"/>
      <c r="AZ59" s="197"/>
      <c r="BA59" s="197"/>
      <c r="BB59" s="197"/>
      <c r="BC59" s="197"/>
      <c r="BD59" s="197"/>
      <c r="BE59" s="197"/>
      <c r="BF59" s="197"/>
      <c r="BG59" s="197"/>
      <c r="BH59" s="197"/>
      <c r="BI59" s="197"/>
      <c r="BJ59" s="197"/>
      <c r="BK59" s="197"/>
      <c r="BL59" s="197"/>
      <c r="BM59" s="197"/>
      <c r="BN59" s="197"/>
      <c r="BO59" s="197"/>
      <c r="BP59" s="197"/>
      <c r="BQ59" s="197"/>
      <c r="BR59" s="197"/>
      <c r="BS59" s="197"/>
      <c r="BT59" s="197"/>
      <c r="BU59" s="197"/>
      <c r="BV59" s="197"/>
      <c r="BW59" s="197"/>
      <c r="BX59" s="197"/>
      <c r="BY59" s="197"/>
      <c r="BZ59" s="197"/>
      <c r="CA59" s="197"/>
      <c r="CB59" s="197"/>
      <c r="CC59" s="197"/>
      <c r="CD59" s="197"/>
      <c r="CE59" s="197"/>
      <c r="CF59" s="197"/>
    </row>
    <row r="60" spans="1:84" s="196" customFormat="1" ht="39.75" hidden="1" customHeight="1">
      <c r="B60" s="388">
        <v>51902</v>
      </c>
      <c r="C60" s="389" t="s">
        <v>283</v>
      </c>
      <c r="D60" s="284"/>
      <c r="E60" s="203"/>
      <c r="F60" s="203"/>
      <c r="G60" s="203"/>
      <c r="H60" s="229"/>
      <c r="I60" s="229"/>
      <c r="J60" s="10"/>
      <c r="K60" s="202"/>
      <c r="L60" s="10"/>
      <c r="M60" s="202"/>
      <c r="N60" s="202"/>
      <c r="O60" s="203"/>
      <c r="P60" s="232"/>
      <c r="Q60" s="11"/>
      <c r="R60" s="12"/>
      <c r="S60" s="10"/>
      <c r="T60" s="202"/>
      <c r="U60" s="12"/>
      <c r="V60" s="203"/>
      <c r="W60" s="12"/>
      <c r="X60" s="203"/>
      <c r="Y60" s="203"/>
      <c r="Z60" s="13"/>
      <c r="AA60" s="233"/>
      <c r="AB60" s="233"/>
      <c r="AC60" s="234"/>
      <c r="AD60" s="14">
        <v>22290</v>
      </c>
      <c r="AE60" s="14">
        <f t="shared" si="39"/>
        <v>1300</v>
      </c>
      <c r="AF60" s="432">
        <v>20990</v>
      </c>
      <c r="AG60" s="14">
        <v>0</v>
      </c>
      <c r="AH60" s="14">
        <f t="shared" si="40"/>
        <v>16872</v>
      </c>
      <c r="AI60" s="14">
        <f t="shared" si="41"/>
        <v>16872</v>
      </c>
      <c r="AJ60" s="14">
        <f t="shared" si="42"/>
        <v>16671</v>
      </c>
      <c r="AK60" s="14">
        <f t="shared" si="43"/>
        <v>15622</v>
      </c>
      <c r="AL60" s="266">
        <f t="shared" si="44"/>
        <v>1618.7200000000012</v>
      </c>
      <c r="AM60" s="266">
        <f t="shared" si="45"/>
        <v>1618.7200000000012</v>
      </c>
      <c r="AO60" s="327">
        <v>156</v>
      </c>
      <c r="AP60" s="323">
        <f t="shared" si="46"/>
        <v>288.60000000000002</v>
      </c>
      <c r="AQ60" s="260"/>
      <c r="AR60" s="261"/>
      <c r="AS60" s="261"/>
      <c r="AT60" s="261"/>
      <c r="AU60" s="261"/>
      <c r="AV60" s="261"/>
      <c r="AW60" s="261"/>
      <c r="AX60" s="197"/>
      <c r="AY60" s="197"/>
      <c r="AZ60" s="197"/>
      <c r="BA60" s="197"/>
      <c r="BB60" s="197"/>
      <c r="BC60" s="197"/>
      <c r="BD60" s="197"/>
      <c r="BE60" s="197"/>
      <c r="BF60" s="197"/>
      <c r="BG60" s="197"/>
      <c r="BH60" s="197"/>
      <c r="BI60" s="197"/>
      <c r="BJ60" s="197"/>
      <c r="BK60" s="197"/>
      <c r="BL60" s="197"/>
      <c r="BM60" s="197"/>
      <c r="BN60" s="197"/>
      <c r="BO60" s="197"/>
      <c r="BP60" s="197"/>
      <c r="BQ60" s="197"/>
      <c r="BR60" s="197"/>
      <c r="BS60" s="197"/>
      <c r="BT60" s="197"/>
      <c r="BU60" s="197"/>
      <c r="BV60" s="197"/>
      <c r="BW60" s="197"/>
      <c r="BX60" s="197"/>
      <c r="BY60" s="197"/>
      <c r="BZ60" s="197"/>
      <c r="CA60" s="197"/>
      <c r="CB60" s="197"/>
      <c r="CC60" s="197"/>
      <c r="CD60" s="197"/>
      <c r="CE60" s="197"/>
      <c r="CF60" s="197"/>
    </row>
    <row r="61" spans="1:84" s="196" customFormat="1" ht="39.75" hidden="1" customHeight="1">
      <c r="B61" s="216" t="s">
        <v>263</v>
      </c>
      <c r="C61" s="217" t="s">
        <v>284</v>
      </c>
      <c r="D61" s="284"/>
      <c r="E61" s="203"/>
      <c r="F61" s="203"/>
      <c r="G61" s="203"/>
      <c r="H61" s="229"/>
      <c r="I61" s="229"/>
      <c r="J61" s="10"/>
      <c r="K61" s="202"/>
      <c r="L61" s="10"/>
      <c r="M61" s="202"/>
      <c r="N61" s="202"/>
      <c r="O61" s="203"/>
      <c r="P61" s="232"/>
      <c r="Q61" s="11"/>
      <c r="R61" s="12"/>
      <c r="S61" s="10"/>
      <c r="T61" s="202"/>
      <c r="U61" s="12"/>
      <c r="V61" s="203"/>
      <c r="W61" s="12"/>
      <c r="X61" s="203"/>
      <c r="Y61" s="203"/>
      <c r="Z61" s="13"/>
      <c r="AA61" s="233"/>
      <c r="AB61" s="233"/>
      <c r="AC61" s="234"/>
      <c r="AD61" s="14">
        <v>22460</v>
      </c>
      <c r="AE61" s="14">
        <f t="shared" si="39"/>
        <v>0</v>
      </c>
      <c r="AF61" s="432">
        <v>22460</v>
      </c>
      <c r="AG61" s="14">
        <v>0</v>
      </c>
      <c r="AH61" s="14">
        <f t="shared" si="40"/>
        <v>16999</v>
      </c>
      <c r="AI61" s="14">
        <f t="shared" si="41"/>
        <v>16999</v>
      </c>
      <c r="AJ61" s="14">
        <f t="shared" si="42"/>
        <v>16798</v>
      </c>
      <c r="AK61" s="14">
        <f t="shared" si="43"/>
        <v>16798</v>
      </c>
      <c r="AL61" s="266">
        <f t="shared" si="44"/>
        <v>1631.2400000000016</v>
      </c>
      <c r="AM61" s="266">
        <f t="shared" si="45"/>
        <v>1631.2400000000016</v>
      </c>
      <c r="AO61" s="327">
        <v>156</v>
      </c>
      <c r="AP61" s="323">
        <f t="shared" si="46"/>
        <v>288.60000000000002</v>
      </c>
      <c r="AQ61" s="260"/>
      <c r="AR61" s="261"/>
      <c r="AS61" s="261"/>
      <c r="AT61" s="261"/>
      <c r="AU61" s="261"/>
      <c r="AV61" s="261"/>
      <c r="AW61" s="261"/>
      <c r="AX61" s="197"/>
      <c r="AY61" s="197"/>
      <c r="AZ61" s="197"/>
      <c r="BA61" s="197"/>
      <c r="BB61" s="197"/>
      <c r="BC61" s="197"/>
      <c r="BD61" s="197"/>
      <c r="BE61" s="197"/>
      <c r="BF61" s="197"/>
      <c r="BG61" s="197"/>
      <c r="BH61" s="197"/>
      <c r="BI61" s="197"/>
      <c r="BJ61" s="197"/>
      <c r="BK61" s="197"/>
      <c r="BL61" s="197"/>
      <c r="BM61" s="197"/>
      <c r="BN61" s="197"/>
      <c r="BO61" s="197"/>
      <c r="BP61" s="197"/>
      <c r="BQ61" s="197"/>
      <c r="BR61" s="197"/>
      <c r="BS61" s="197"/>
      <c r="BT61" s="197"/>
      <c r="BU61" s="197"/>
      <c r="BV61" s="197"/>
      <c r="BW61" s="197"/>
      <c r="BX61" s="197"/>
      <c r="BY61" s="197"/>
      <c r="BZ61" s="197"/>
      <c r="CA61" s="197"/>
      <c r="CB61" s="197"/>
      <c r="CC61" s="197"/>
      <c r="CD61" s="197"/>
      <c r="CE61" s="197"/>
      <c r="CF61" s="197"/>
    </row>
    <row r="62" spans="1:84" s="196" customFormat="1" ht="39.75" hidden="1" customHeight="1">
      <c r="B62" s="216" t="s">
        <v>263</v>
      </c>
      <c r="C62" s="217" t="s">
        <v>285</v>
      </c>
      <c r="D62" s="284"/>
      <c r="E62" s="203"/>
      <c r="F62" s="203"/>
      <c r="G62" s="203"/>
      <c r="H62" s="229"/>
      <c r="I62" s="229"/>
      <c r="J62" s="10"/>
      <c r="K62" s="202"/>
      <c r="L62" s="10"/>
      <c r="M62" s="202"/>
      <c r="N62" s="202"/>
      <c r="O62" s="203"/>
      <c r="P62" s="232"/>
      <c r="Q62" s="11"/>
      <c r="R62" s="12"/>
      <c r="S62" s="10"/>
      <c r="T62" s="202"/>
      <c r="U62" s="12"/>
      <c r="V62" s="203"/>
      <c r="W62" s="12"/>
      <c r="X62" s="203"/>
      <c r="Y62" s="203"/>
      <c r="Z62" s="13"/>
      <c r="AA62" s="233"/>
      <c r="AB62" s="233"/>
      <c r="AC62" s="234"/>
      <c r="AD62" s="14">
        <v>26700</v>
      </c>
      <c r="AE62" s="14">
        <f t="shared" si="39"/>
        <v>0</v>
      </c>
      <c r="AF62" s="432">
        <v>26700</v>
      </c>
      <c r="AG62" s="14">
        <v>0</v>
      </c>
      <c r="AH62" s="14">
        <f t="shared" si="40"/>
        <v>18612</v>
      </c>
      <c r="AI62" s="14">
        <f t="shared" si="41"/>
        <v>18612</v>
      </c>
      <c r="AJ62" s="14">
        <f t="shared" si="42"/>
        <v>18411</v>
      </c>
      <c r="AK62" s="14">
        <f t="shared" si="43"/>
        <v>18411</v>
      </c>
      <c r="AL62" s="266">
        <f t="shared" si="44"/>
        <v>3871.119999999999</v>
      </c>
      <c r="AM62" s="266">
        <f t="shared" si="45"/>
        <v>3871.119999999999</v>
      </c>
      <c r="AO62" s="327">
        <v>169</v>
      </c>
      <c r="AP62" s="323">
        <f t="shared" si="46"/>
        <v>414.05</v>
      </c>
      <c r="AQ62" s="260"/>
      <c r="AR62" s="261"/>
      <c r="AS62" s="261"/>
      <c r="AT62" s="261"/>
      <c r="AU62" s="261"/>
      <c r="AV62" s="261"/>
      <c r="AW62" s="261"/>
      <c r="AX62" s="197"/>
      <c r="AY62" s="197"/>
      <c r="AZ62" s="197"/>
      <c r="BA62" s="197"/>
      <c r="BB62" s="197"/>
      <c r="BC62" s="197"/>
      <c r="BD62" s="197"/>
      <c r="BE62" s="197"/>
      <c r="BF62" s="197"/>
      <c r="BG62" s="197"/>
      <c r="BH62" s="197"/>
      <c r="BI62" s="197"/>
      <c r="BJ62" s="197"/>
      <c r="BK62" s="197"/>
      <c r="BL62" s="197"/>
      <c r="BM62" s="197"/>
      <c r="BN62" s="197"/>
      <c r="BO62" s="197"/>
      <c r="BP62" s="197"/>
      <c r="BQ62" s="197"/>
      <c r="BR62" s="197"/>
      <c r="BS62" s="197"/>
      <c r="BT62" s="197"/>
      <c r="BU62" s="197"/>
      <c r="BV62" s="197"/>
      <c r="BW62" s="197"/>
      <c r="BX62" s="197"/>
      <c r="BY62" s="197"/>
      <c r="BZ62" s="197"/>
      <c r="CA62" s="197"/>
      <c r="CB62" s="197"/>
      <c r="CC62" s="197"/>
      <c r="CD62" s="197"/>
      <c r="CE62" s="197"/>
      <c r="CF62" s="197"/>
    </row>
    <row r="63" spans="1:84" s="196" customFormat="1" ht="39.75" hidden="1" customHeight="1">
      <c r="B63" s="388">
        <v>51903</v>
      </c>
      <c r="C63" s="389" t="s">
        <v>286</v>
      </c>
      <c r="D63" s="286"/>
      <c r="E63" s="12"/>
      <c r="F63" s="12"/>
      <c r="G63" s="12"/>
      <c r="H63" s="22"/>
      <c r="I63" s="22"/>
      <c r="J63" s="10"/>
      <c r="K63" s="10"/>
      <c r="L63" s="10"/>
      <c r="M63" s="10"/>
      <c r="N63" s="10"/>
      <c r="O63" s="12"/>
      <c r="P63" s="11"/>
      <c r="Q63" s="11"/>
      <c r="R63" s="12"/>
      <c r="S63" s="10"/>
      <c r="T63" s="10"/>
      <c r="U63" s="12"/>
      <c r="V63" s="12"/>
      <c r="W63" s="12"/>
      <c r="X63" s="12"/>
      <c r="Y63" s="12"/>
      <c r="Z63" s="13"/>
      <c r="AA63" s="13"/>
      <c r="AB63" s="13"/>
      <c r="AC63" s="51"/>
      <c r="AD63" s="14">
        <v>28700</v>
      </c>
      <c r="AE63" s="14">
        <f t="shared" si="39"/>
        <v>0</v>
      </c>
      <c r="AF63" s="432">
        <v>28700</v>
      </c>
      <c r="AG63" s="14">
        <v>0</v>
      </c>
      <c r="AH63" s="14">
        <f t="shared" si="40"/>
        <v>19994</v>
      </c>
      <c r="AI63" s="14">
        <f t="shared" si="41"/>
        <v>19994</v>
      </c>
      <c r="AJ63" s="14">
        <f t="shared" si="42"/>
        <v>19793</v>
      </c>
      <c r="AK63" s="14">
        <f t="shared" si="43"/>
        <v>19793</v>
      </c>
      <c r="AL63" s="266">
        <f t="shared" si="44"/>
        <v>4157.4399999999987</v>
      </c>
      <c r="AM63" s="266">
        <f t="shared" si="45"/>
        <v>4157.4399999999987</v>
      </c>
      <c r="AO63" s="327">
        <v>169</v>
      </c>
      <c r="AP63" s="323">
        <f t="shared" si="46"/>
        <v>414.05</v>
      </c>
      <c r="AQ63" s="260"/>
      <c r="AR63" s="261"/>
      <c r="AS63" s="261"/>
      <c r="AT63" s="261"/>
      <c r="AU63" s="261"/>
      <c r="AV63" s="261"/>
      <c r="AW63" s="261"/>
      <c r="AX63" s="197"/>
      <c r="AY63" s="197"/>
      <c r="AZ63" s="197"/>
      <c r="BA63" s="197"/>
      <c r="BB63" s="197"/>
      <c r="BC63" s="197"/>
      <c r="BD63" s="197"/>
      <c r="BE63" s="197"/>
      <c r="BF63" s="197"/>
      <c r="BG63" s="197"/>
      <c r="BH63" s="197"/>
      <c r="BI63" s="197"/>
      <c r="BJ63" s="197"/>
      <c r="BK63" s="197"/>
      <c r="BL63" s="197"/>
      <c r="BM63" s="197"/>
      <c r="BN63" s="197"/>
      <c r="BO63" s="197"/>
      <c r="BP63" s="197"/>
      <c r="BQ63" s="197"/>
      <c r="BR63" s="197"/>
      <c r="BS63" s="197"/>
      <c r="BT63" s="197"/>
      <c r="BU63" s="197"/>
      <c r="BV63" s="197"/>
      <c r="BW63" s="197"/>
      <c r="BX63" s="197"/>
      <c r="BY63" s="197"/>
      <c r="BZ63" s="197"/>
      <c r="CA63" s="197"/>
      <c r="CB63" s="197"/>
      <c r="CC63" s="197"/>
      <c r="CD63" s="197"/>
      <c r="CE63" s="197"/>
      <c r="CF63" s="197"/>
    </row>
    <row r="64" spans="1:84" s="196" customFormat="1" ht="39.75" hidden="1" customHeight="1">
      <c r="B64" s="388" t="s">
        <v>263</v>
      </c>
      <c r="C64" s="389" t="s">
        <v>287</v>
      </c>
      <c r="D64" s="286"/>
      <c r="E64" s="12"/>
      <c r="F64" s="12"/>
      <c r="G64" s="12"/>
      <c r="H64" s="22"/>
      <c r="I64" s="22"/>
      <c r="J64" s="10"/>
      <c r="K64" s="10"/>
      <c r="L64" s="10"/>
      <c r="M64" s="10"/>
      <c r="N64" s="10"/>
      <c r="O64" s="12"/>
      <c r="P64" s="11"/>
      <c r="Q64" s="11"/>
      <c r="R64" s="12"/>
      <c r="S64" s="10"/>
      <c r="T64" s="10"/>
      <c r="U64" s="12"/>
      <c r="V64" s="12"/>
      <c r="W64" s="12"/>
      <c r="X64" s="12"/>
      <c r="Y64" s="12"/>
      <c r="Z64" s="13"/>
      <c r="AA64" s="13"/>
      <c r="AB64" s="13"/>
      <c r="AC64" s="51"/>
      <c r="AD64" s="14">
        <v>28700</v>
      </c>
      <c r="AE64" s="14">
        <f t="shared" si="39"/>
        <v>0</v>
      </c>
      <c r="AF64" s="432">
        <v>28700</v>
      </c>
      <c r="AG64" s="14">
        <v>0</v>
      </c>
      <c r="AH64" s="14">
        <f t="shared" si="40"/>
        <v>19994</v>
      </c>
      <c r="AI64" s="14">
        <f t="shared" si="41"/>
        <v>19994</v>
      </c>
      <c r="AJ64" s="14">
        <f t="shared" si="42"/>
        <v>19793</v>
      </c>
      <c r="AK64" s="14">
        <f t="shared" si="43"/>
        <v>19793</v>
      </c>
      <c r="AL64" s="266">
        <f t="shared" si="44"/>
        <v>4157.4399999999987</v>
      </c>
      <c r="AM64" s="266">
        <f t="shared" si="45"/>
        <v>4157.4399999999987</v>
      </c>
      <c r="AO64" s="327">
        <v>177</v>
      </c>
      <c r="AP64" s="323">
        <f t="shared" si="46"/>
        <v>433.65000000000003</v>
      </c>
      <c r="AQ64" s="260"/>
      <c r="AR64" s="261"/>
      <c r="AS64" s="261"/>
      <c r="AT64" s="261"/>
      <c r="AU64" s="261"/>
      <c r="AV64" s="261"/>
      <c r="AW64" s="261"/>
      <c r="AX64" s="197"/>
      <c r="AY64" s="197"/>
      <c r="AZ64" s="197"/>
      <c r="BA64" s="197"/>
      <c r="BB64" s="197"/>
      <c r="BC64" s="197"/>
      <c r="BD64" s="197"/>
      <c r="BE64" s="197"/>
      <c r="BF64" s="197"/>
      <c r="BG64" s="197"/>
      <c r="BH64" s="197"/>
      <c r="BI64" s="197"/>
      <c r="BJ64" s="197"/>
      <c r="BK64" s="197"/>
      <c r="BL64" s="197"/>
      <c r="BM64" s="197"/>
      <c r="BN64" s="197"/>
      <c r="BO64" s="197"/>
      <c r="BP64" s="197"/>
      <c r="BQ64" s="197"/>
      <c r="BR64" s="197"/>
      <c r="BS64" s="197"/>
      <c r="BT64" s="197"/>
      <c r="BU64" s="197"/>
      <c r="BV64" s="197"/>
      <c r="BW64" s="197"/>
      <c r="BX64" s="197"/>
      <c r="BY64" s="197"/>
      <c r="BZ64" s="197"/>
      <c r="CA64" s="197"/>
      <c r="CB64" s="197"/>
      <c r="CC64" s="197"/>
      <c r="CD64" s="197"/>
      <c r="CE64" s="197"/>
      <c r="CF64" s="197"/>
    </row>
    <row r="65" spans="2:84" s="196" customFormat="1" ht="39.75" hidden="1" customHeight="1">
      <c r="B65" s="388">
        <v>51904</v>
      </c>
      <c r="C65" s="389" t="s">
        <v>288</v>
      </c>
      <c r="D65" s="286"/>
      <c r="E65" s="12"/>
      <c r="F65" s="12"/>
      <c r="G65" s="12"/>
      <c r="H65" s="22"/>
      <c r="I65" s="22"/>
      <c r="J65" s="10"/>
      <c r="K65" s="10"/>
      <c r="L65" s="10"/>
      <c r="M65" s="10"/>
      <c r="N65" s="10"/>
      <c r="O65" s="12"/>
      <c r="P65" s="11"/>
      <c r="Q65" s="11"/>
      <c r="R65" s="12"/>
      <c r="S65" s="10"/>
      <c r="T65" s="10"/>
      <c r="U65" s="12"/>
      <c r="V65" s="12"/>
      <c r="W65" s="12"/>
      <c r="X65" s="12"/>
      <c r="Y65" s="12"/>
      <c r="Z65" s="13"/>
      <c r="AA65" s="13"/>
      <c r="AB65" s="13"/>
      <c r="AC65" s="51"/>
      <c r="AD65" s="14">
        <v>33500</v>
      </c>
      <c r="AE65" s="14">
        <f t="shared" si="39"/>
        <v>0</v>
      </c>
      <c r="AF65" s="432">
        <v>33500</v>
      </c>
      <c r="AG65" s="14">
        <v>0</v>
      </c>
      <c r="AH65" s="14">
        <f t="shared" si="40"/>
        <v>21747</v>
      </c>
      <c r="AI65" s="14">
        <f t="shared" si="41"/>
        <v>21747</v>
      </c>
      <c r="AJ65" s="14">
        <f t="shared" si="42"/>
        <v>21546</v>
      </c>
      <c r="AK65" s="14">
        <f t="shared" si="43"/>
        <v>21546</v>
      </c>
      <c r="AL65" s="266">
        <f t="shared" si="44"/>
        <v>6783.7200000000012</v>
      </c>
      <c r="AM65" s="266">
        <f t="shared" si="45"/>
        <v>6783.7200000000012</v>
      </c>
      <c r="AO65" s="327">
        <v>177</v>
      </c>
      <c r="AP65" s="323">
        <f t="shared" si="46"/>
        <v>433.65000000000003</v>
      </c>
      <c r="AQ65" s="260"/>
      <c r="AR65" s="261"/>
      <c r="AS65" s="261"/>
      <c r="AT65" s="261"/>
      <c r="AU65" s="261"/>
      <c r="AV65" s="261"/>
      <c r="AW65" s="261"/>
      <c r="AX65" s="197"/>
      <c r="AY65" s="197"/>
      <c r="AZ65" s="197"/>
      <c r="BA65" s="197"/>
      <c r="BB65" s="197"/>
      <c r="BC65" s="197"/>
      <c r="BD65" s="197"/>
      <c r="BE65" s="197"/>
      <c r="BF65" s="197"/>
      <c r="BG65" s="197"/>
      <c r="BH65" s="197"/>
      <c r="BI65" s="197"/>
      <c r="BJ65" s="197"/>
      <c r="BK65" s="197"/>
      <c r="BL65" s="197"/>
      <c r="BM65" s="197"/>
      <c r="BN65" s="197"/>
      <c r="BO65" s="197"/>
      <c r="BP65" s="197"/>
      <c r="BQ65" s="197"/>
      <c r="BR65" s="197"/>
      <c r="BS65" s="197"/>
      <c r="BT65" s="197"/>
      <c r="BU65" s="197"/>
      <c r="BV65" s="197"/>
      <c r="BW65" s="197"/>
      <c r="BX65" s="197"/>
      <c r="BY65" s="197"/>
      <c r="BZ65" s="197"/>
      <c r="CA65" s="197"/>
      <c r="CB65" s="197"/>
      <c r="CC65" s="197"/>
      <c r="CD65" s="197"/>
      <c r="CE65" s="197"/>
      <c r="CF65" s="197"/>
    </row>
    <row r="66" spans="2:84" s="196" customFormat="1" ht="39.75" hidden="1" customHeight="1">
      <c r="B66" s="216" t="s">
        <v>263</v>
      </c>
      <c r="C66" s="217" t="s">
        <v>289</v>
      </c>
      <c r="D66" s="286"/>
      <c r="E66" s="12"/>
      <c r="F66" s="12"/>
      <c r="G66" s="12"/>
      <c r="H66" s="22"/>
      <c r="I66" s="22"/>
      <c r="J66" s="10"/>
      <c r="K66" s="10"/>
      <c r="L66" s="10"/>
      <c r="M66" s="10"/>
      <c r="N66" s="10"/>
      <c r="O66" s="12"/>
      <c r="P66" s="11"/>
      <c r="Q66" s="11"/>
      <c r="R66" s="12"/>
      <c r="S66" s="10"/>
      <c r="T66" s="10"/>
      <c r="U66" s="12"/>
      <c r="V66" s="12"/>
      <c r="W66" s="12"/>
      <c r="X66" s="12"/>
      <c r="Y66" s="12"/>
      <c r="Z66" s="13"/>
      <c r="AA66" s="13"/>
      <c r="AB66" s="13"/>
      <c r="AC66" s="51"/>
      <c r="AD66" s="14">
        <v>33500</v>
      </c>
      <c r="AE66" s="14">
        <f t="shared" si="39"/>
        <v>0</v>
      </c>
      <c r="AF66" s="432">
        <v>33500</v>
      </c>
      <c r="AG66" s="14">
        <v>0</v>
      </c>
      <c r="AH66" s="14">
        <f t="shared" si="40"/>
        <v>21747</v>
      </c>
      <c r="AI66" s="14">
        <f t="shared" si="41"/>
        <v>21747</v>
      </c>
      <c r="AJ66" s="14">
        <f t="shared" si="42"/>
        <v>21546</v>
      </c>
      <c r="AK66" s="14">
        <f t="shared" si="43"/>
        <v>21546</v>
      </c>
      <c r="AL66" s="266">
        <f t="shared" si="44"/>
        <v>6783.7200000000012</v>
      </c>
      <c r="AM66" s="266">
        <f t="shared" si="45"/>
        <v>6783.7200000000012</v>
      </c>
      <c r="AO66" s="327">
        <v>175</v>
      </c>
      <c r="AP66" s="323">
        <f t="shared" si="46"/>
        <v>428.75000000000006</v>
      </c>
      <c r="AQ66" s="260"/>
      <c r="AR66" s="261"/>
      <c r="AS66" s="261"/>
      <c r="AT66" s="261"/>
      <c r="AU66" s="261"/>
      <c r="AV66" s="261"/>
      <c r="AW66" s="261"/>
      <c r="AX66" s="197"/>
      <c r="AY66" s="197"/>
      <c r="AZ66" s="197"/>
      <c r="BA66" s="197"/>
      <c r="BB66" s="197"/>
      <c r="BC66" s="197"/>
      <c r="BD66" s="197"/>
      <c r="BE66" s="197"/>
      <c r="BF66" s="197"/>
      <c r="BG66" s="197"/>
      <c r="BH66" s="197"/>
      <c r="BI66" s="197"/>
      <c r="BJ66" s="197"/>
      <c r="BK66" s="197"/>
      <c r="BL66" s="197"/>
      <c r="BM66" s="197"/>
      <c r="BN66" s="197"/>
      <c r="BO66" s="197"/>
      <c r="BP66" s="197"/>
      <c r="BQ66" s="197"/>
      <c r="BR66" s="197"/>
      <c r="BS66" s="197"/>
      <c r="BT66" s="197"/>
      <c r="BU66" s="197"/>
      <c r="BV66" s="197"/>
      <c r="BW66" s="197"/>
      <c r="BX66" s="197"/>
      <c r="BY66" s="197"/>
      <c r="BZ66" s="197"/>
      <c r="CA66" s="197"/>
      <c r="CB66" s="197"/>
      <c r="CC66" s="197"/>
      <c r="CD66" s="197"/>
      <c r="CE66" s="197"/>
      <c r="CF66" s="197"/>
    </row>
    <row r="67" spans="2:84" s="196" customFormat="1" ht="39.75" hidden="1" customHeight="1">
      <c r="B67" s="388">
        <v>51905</v>
      </c>
      <c r="C67" s="389" t="s">
        <v>290</v>
      </c>
      <c r="D67" s="286"/>
      <c r="E67" s="12"/>
      <c r="F67" s="12"/>
      <c r="G67" s="12"/>
      <c r="H67" s="22"/>
      <c r="I67" s="22"/>
      <c r="J67" s="10"/>
      <c r="K67" s="10"/>
      <c r="L67" s="10"/>
      <c r="M67" s="10"/>
      <c r="N67" s="10"/>
      <c r="O67" s="12"/>
      <c r="P67" s="11"/>
      <c r="Q67" s="11"/>
      <c r="R67" s="12"/>
      <c r="S67" s="10"/>
      <c r="T67" s="10"/>
      <c r="U67" s="12"/>
      <c r="V67" s="12"/>
      <c r="W67" s="12"/>
      <c r="X67" s="12"/>
      <c r="Y67" s="12"/>
      <c r="Z67" s="13"/>
      <c r="AA67" s="13"/>
      <c r="AB67" s="13"/>
      <c r="AC67" s="51"/>
      <c r="AD67" s="14">
        <v>37749.999999999971</v>
      </c>
      <c r="AE67" s="14">
        <f t="shared" si="39"/>
        <v>0</v>
      </c>
      <c r="AF67" s="432">
        <v>37749.999999999971</v>
      </c>
      <c r="AG67" s="14">
        <v>0</v>
      </c>
      <c r="AH67" s="14">
        <f t="shared" si="40"/>
        <v>24485</v>
      </c>
      <c r="AI67" s="14">
        <f t="shared" si="41"/>
        <v>24485</v>
      </c>
      <c r="AJ67" s="14">
        <f t="shared" si="42"/>
        <v>24284</v>
      </c>
      <c r="AK67" s="14">
        <f t="shared" si="43"/>
        <v>24284</v>
      </c>
      <c r="AL67" s="266">
        <f t="shared" si="44"/>
        <v>7638.5999999999694</v>
      </c>
      <c r="AM67" s="266">
        <f t="shared" si="45"/>
        <v>7638.5999999999694</v>
      </c>
      <c r="AO67" s="327">
        <v>175</v>
      </c>
      <c r="AP67" s="323">
        <f t="shared" si="46"/>
        <v>428.75000000000006</v>
      </c>
      <c r="AQ67" s="260"/>
      <c r="AR67" s="261"/>
      <c r="AS67" s="261"/>
      <c r="AT67" s="261"/>
      <c r="AU67" s="261"/>
      <c r="AV67" s="261"/>
      <c r="AW67" s="261"/>
      <c r="AX67" s="197"/>
      <c r="AY67" s="197"/>
      <c r="AZ67" s="197"/>
      <c r="BA67" s="197"/>
      <c r="BB67" s="197"/>
      <c r="BC67" s="197"/>
      <c r="BD67" s="197"/>
      <c r="BE67" s="197"/>
      <c r="BF67" s="197"/>
      <c r="BG67" s="197"/>
      <c r="BH67" s="197"/>
      <c r="BI67" s="197"/>
      <c r="BJ67" s="197"/>
      <c r="BK67" s="197"/>
      <c r="BL67" s="197"/>
      <c r="BM67" s="197"/>
      <c r="BN67" s="197"/>
      <c r="BO67" s="197"/>
      <c r="BP67" s="197"/>
      <c r="BQ67" s="197"/>
      <c r="BR67" s="197"/>
      <c r="BS67" s="197"/>
      <c r="BT67" s="197"/>
      <c r="BU67" s="197"/>
      <c r="BV67" s="197"/>
      <c r="BW67" s="197"/>
      <c r="BX67" s="197"/>
      <c r="BY67" s="197"/>
      <c r="BZ67" s="197"/>
      <c r="CA67" s="197"/>
      <c r="CB67" s="197"/>
      <c r="CC67" s="197"/>
      <c r="CD67" s="197"/>
      <c r="CE67" s="197"/>
      <c r="CF67" s="197"/>
    </row>
    <row r="68" spans="2:84" s="196" customFormat="1" ht="39.75" hidden="1" customHeight="1">
      <c r="B68" s="388">
        <v>51906</v>
      </c>
      <c r="C68" s="389" t="s">
        <v>291</v>
      </c>
      <c r="D68" s="284"/>
      <c r="E68" s="203"/>
      <c r="F68" s="203"/>
      <c r="G68" s="203"/>
      <c r="H68" s="229"/>
      <c r="I68" s="229"/>
      <c r="J68" s="10"/>
      <c r="K68" s="10"/>
      <c r="L68" s="10"/>
      <c r="M68" s="10"/>
      <c r="N68" s="202"/>
      <c r="O68" s="203"/>
      <c r="P68" s="232"/>
      <c r="Q68" s="232"/>
      <c r="R68" s="203"/>
      <c r="S68" s="202"/>
      <c r="T68" s="202"/>
      <c r="U68" s="12"/>
      <c r="V68" s="203"/>
      <c r="W68" s="203"/>
      <c r="X68" s="203"/>
      <c r="Y68" s="203"/>
      <c r="Z68" s="13"/>
      <c r="AA68" s="233"/>
      <c r="AB68" s="233"/>
      <c r="AC68" s="234"/>
      <c r="AD68" s="14">
        <v>22290</v>
      </c>
      <c r="AE68" s="14">
        <f t="shared" si="39"/>
        <v>1400</v>
      </c>
      <c r="AF68" s="432">
        <v>20890</v>
      </c>
      <c r="AG68" s="14">
        <v>0</v>
      </c>
      <c r="AH68" s="14">
        <f t="shared" si="40"/>
        <v>16973</v>
      </c>
      <c r="AI68" s="14">
        <f t="shared" si="41"/>
        <v>16973</v>
      </c>
      <c r="AJ68" s="14">
        <f t="shared" si="42"/>
        <v>16772</v>
      </c>
      <c r="AK68" s="14">
        <f t="shared" si="43"/>
        <v>15643</v>
      </c>
      <c r="AL68" s="266">
        <f t="shared" si="44"/>
        <v>1493.4799999999996</v>
      </c>
      <c r="AM68" s="266">
        <f t="shared" si="45"/>
        <v>1493.4799999999996</v>
      </c>
      <c r="AO68" s="327">
        <v>124</v>
      </c>
      <c r="AP68" s="323">
        <f t="shared" si="46"/>
        <v>148.79999999999998</v>
      </c>
      <c r="AQ68" s="260"/>
      <c r="AR68" s="261"/>
      <c r="AS68" s="261"/>
      <c r="AT68" s="261"/>
      <c r="AU68" s="261"/>
      <c r="AV68" s="261"/>
      <c r="AW68" s="261"/>
      <c r="AX68" s="197"/>
      <c r="AY68" s="197"/>
      <c r="AZ68" s="197"/>
      <c r="BA68" s="197"/>
      <c r="BB68" s="197"/>
      <c r="BC68" s="197"/>
      <c r="BD68" s="197"/>
      <c r="BE68" s="197"/>
      <c r="BF68" s="197"/>
      <c r="BG68" s="197"/>
      <c r="BH68" s="197"/>
      <c r="BI68" s="197"/>
      <c r="BJ68" s="197"/>
      <c r="BK68" s="197"/>
      <c r="BL68" s="197"/>
      <c r="BM68" s="197"/>
      <c r="BN68" s="197"/>
      <c r="BO68" s="197"/>
      <c r="BP68" s="197"/>
      <c r="BQ68" s="197"/>
      <c r="BR68" s="197"/>
      <c r="BS68" s="197"/>
      <c r="BT68" s="197"/>
      <c r="BU68" s="197"/>
      <c r="BV68" s="197"/>
      <c r="BW68" s="197"/>
      <c r="BX68" s="197"/>
      <c r="BY68" s="197"/>
      <c r="BZ68" s="197"/>
      <c r="CA68" s="197"/>
      <c r="CB68" s="197"/>
      <c r="CC68" s="197"/>
      <c r="CD68" s="197"/>
      <c r="CE68" s="197"/>
      <c r="CF68" s="197"/>
    </row>
    <row r="69" spans="2:84" s="196" customFormat="1" ht="39.75" hidden="1" customHeight="1">
      <c r="B69" s="388">
        <v>51907</v>
      </c>
      <c r="C69" s="389" t="s">
        <v>292</v>
      </c>
      <c r="D69" s="284"/>
      <c r="E69" s="203"/>
      <c r="F69" s="203"/>
      <c r="G69" s="203"/>
      <c r="H69" s="229"/>
      <c r="I69" s="229"/>
      <c r="J69" s="10"/>
      <c r="K69" s="10"/>
      <c r="L69" s="10"/>
      <c r="M69" s="10"/>
      <c r="N69" s="202"/>
      <c r="O69" s="203"/>
      <c r="P69" s="232"/>
      <c r="Q69" s="11"/>
      <c r="R69" s="12"/>
      <c r="S69" s="10"/>
      <c r="T69" s="202"/>
      <c r="U69" s="12"/>
      <c r="V69" s="203"/>
      <c r="W69" s="12"/>
      <c r="X69" s="203"/>
      <c r="Y69" s="203"/>
      <c r="Z69" s="13"/>
      <c r="AA69" s="233"/>
      <c r="AB69" s="233"/>
      <c r="AC69" s="234"/>
      <c r="AD69" s="14">
        <v>22190</v>
      </c>
      <c r="AE69" s="14">
        <f t="shared" si="39"/>
        <v>0</v>
      </c>
      <c r="AF69" s="432">
        <v>22190</v>
      </c>
      <c r="AG69" s="14">
        <v>0</v>
      </c>
      <c r="AH69" s="14">
        <f t="shared" si="40"/>
        <v>17000</v>
      </c>
      <c r="AI69" s="14">
        <f t="shared" si="41"/>
        <v>17000</v>
      </c>
      <c r="AJ69" s="14">
        <f t="shared" si="42"/>
        <v>16799</v>
      </c>
      <c r="AK69" s="14">
        <f t="shared" si="43"/>
        <v>16799</v>
      </c>
      <c r="AL69" s="266">
        <f t="shared" si="44"/>
        <v>1360</v>
      </c>
      <c r="AM69" s="266">
        <f t="shared" si="45"/>
        <v>1360</v>
      </c>
      <c r="AO69" s="327">
        <v>119</v>
      </c>
      <c r="AP69" s="323">
        <f t="shared" si="46"/>
        <v>116.62</v>
      </c>
      <c r="AQ69" s="260"/>
      <c r="AR69" s="261"/>
      <c r="AS69" s="261"/>
      <c r="AT69" s="261"/>
      <c r="AU69" s="261"/>
      <c r="AV69" s="261"/>
      <c r="AW69" s="261"/>
      <c r="AX69" s="197"/>
      <c r="AY69" s="197"/>
      <c r="AZ69" s="197"/>
      <c r="BA69" s="197"/>
      <c r="BB69" s="197"/>
      <c r="BC69" s="197"/>
      <c r="BD69" s="197"/>
      <c r="BE69" s="197"/>
      <c r="BF69" s="197"/>
      <c r="BG69" s="197"/>
      <c r="BH69" s="197"/>
      <c r="BI69" s="197"/>
      <c r="BJ69" s="197"/>
      <c r="BK69" s="197"/>
      <c r="BL69" s="197"/>
      <c r="BM69" s="197"/>
      <c r="BN69" s="197"/>
      <c r="BO69" s="197"/>
      <c r="BP69" s="197"/>
      <c r="BQ69" s="197"/>
      <c r="BR69" s="197"/>
      <c r="BS69" s="197"/>
      <c r="BT69" s="197"/>
      <c r="BU69" s="197"/>
      <c r="BV69" s="197"/>
      <c r="BW69" s="197"/>
      <c r="BX69" s="197"/>
      <c r="BY69" s="197"/>
      <c r="BZ69" s="197"/>
      <c r="CA69" s="197"/>
      <c r="CB69" s="197"/>
      <c r="CC69" s="197"/>
      <c r="CD69" s="197"/>
      <c r="CE69" s="197"/>
      <c r="CF69" s="197"/>
    </row>
    <row r="70" spans="2:84" s="196" customFormat="1" ht="39.75" hidden="1" customHeight="1">
      <c r="B70" s="388" t="s">
        <v>206</v>
      </c>
      <c r="C70" s="389" t="s">
        <v>293</v>
      </c>
      <c r="D70" s="286"/>
      <c r="E70" s="12"/>
      <c r="F70" s="12"/>
      <c r="G70" s="12"/>
      <c r="H70" s="22"/>
      <c r="I70" s="22"/>
      <c r="J70" s="10"/>
      <c r="K70" s="10"/>
      <c r="L70" s="10"/>
      <c r="M70" s="10"/>
      <c r="N70" s="10"/>
      <c r="O70" s="12"/>
      <c r="P70" s="11"/>
      <c r="Q70" s="11"/>
      <c r="R70" s="12"/>
      <c r="S70" s="10"/>
      <c r="T70" s="10"/>
      <c r="U70" s="12"/>
      <c r="V70" s="12"/>
      <c r="W70" s="12"/>
      <c r="X70" s="12"/>
      <c r="Y70" s="12"/>
      <c r="Z70" s="13"/>
      <c r="AA70" s="13"/>
      <c r="AB70" s="13"/>
      <c r="AC70" s="51"/>
      <c r="AD70" s="14">
        <v>27290</v>
      </c>
      <c r="AE70" s="14">
        <f t="shared" si="39"/>
        <v>1300</v>
      </c>
      <c r="AF70" s="432">
        <v>25990</v>
      </c>
      <c r="AG70" s="14">
        <v>0</v>
      </c>
      <c r="AH70" s="14">
        <v>19672</v>
      </c>
      <c r="AI70" s="14">
        <v>19672</v>
      </c>
      <c r="AJ70" s="14">
        <v>19471</v>
      </c>
      <c r="AK70" s="14">
        <v>18422</v>
      </c>
      <c r="AL70" s="266">
        <v>3146.7200000000012</v>
      </c>
      <c r="AM70" s="266">
        <v>3146.7200000000012</v>
      </c>
      <c r="AO70" s="501" t="s">
        <v>281</v>
      </c>
      <c r="AP70" s="323" t="str">
        <f t="shared" si="46"/>
        <v>check</v>
      </c>
      <c r="AQ70" s="260"/>
      <c r="AR70" s="261"/>
      <c r="AS70" s="261"/>
      <c r="AT70" s="261"/>
      <c r="AU70" s="261"/>
      <c r="AV70" s="261"/>
      <c r="AW70" s="261"/>
      <c r="AX70" s="197"/>
      <c r="AY70" s="197"/>
      <c r="AZ70" s="197"/>
      <c r="BA70" s="197"/>
      <c r="BB70" s="197"/>
      <c r="BC70" s="197"/>
      <c r="BD70" s="197"/>
      <c r="BE70" s="197"/>
      <c r="BF70" s="197"/>
      <c r="BG70" s="197"/>
      <c r="BH70" s="197"/>
      <c r="BI70" s="197"/>
      <c r="BJ70" s="197"/>
      <c r="BK70" s="197"/>
      <c r="BL70" s="197"/>
      <c r="BM70" s="197"/>
      <c r="BN70" s="197"/>
      <c r="BO70" s="197"/>
      <c r="BP70" s="197"/>
      <c r="BQ70" s="197"/>
      <c r="BR70" s="197"/>
      <c r="BS70" s="197"/>
      <c r="BT70" s="197"/>
      <c r="BU70" s="197"/>
      <c r="BV70" s="197"/>
      <c r="BW70" s="197"/>
      <c r="BX70" s="197"/>
      <c r="BY70" s="197"/>
      <c r="BZ70" s="197"/>
      <c r="CA70" s="197"/>
      <c r="CB70" s="197"/>
      <c r="CC70" s="197"/>
      <c r="CD70" s="197"/>
      <c r="CE70" s="197"/>
      <c r="CF70" s="197"/>
    </row>
    <row r="71" spans="2:84" s="196" customFormat="1" ht="39.75" hidden="1" customHeight="1">
      <c r="B71" s="216">
        <v>51994</v>
      </c>
      <c r="C71" s="389" t="s">
        <v>294</v>
      </c>
      <c r="D71" s="286"/>
      <c r="E71" s="12"/>
      <c r="F71" s="12"/>
      <c r="G71" s="12"/>
      <c r="H71" s="22"/>
      <c r="I71" s="22"/>
      <c r="J71" s="10"/>
      <c r="K71" s="10"/>
      <c r="L71" s="10"/>
      <c r="M71" s="10"/>
      <c r="N71" s="10"/>
      <c r="O71" s="12"/>
      <c r="P71" s="11"/>
      <c r="Q71" s="11"/>
      <c r="R71" s="12"/>
      <c r="S71" s="10"/>
      <c r="T71" s="10"/>
      <c r="U71" s="12"/>
      <c r="V71" s="12"/>
      <c r="W71" s="12"/>
      <c r="X71" s="12"/>
      <c r="Y71" s="12"/>
      <c r="Z71" s="13"/>
      <c r="AA71" s="13"/>
      <c r="AB71" s="13"/>
      <c r="AC71" s="51"/>
      <c r="AD71" s="14">
        <v>27700</v>
      </c>
      <c r="AE71" s="14">
        <f t="shared" si="39"/>
        <v>0</v>
      </c>
      <c r="AF71" s="432">
        <v>27700</v>
      </c>
      <c r="AG71" s="14">
        <v>0</v>
      </c>
      <c r="AH71" s="14">
        <v>19965</v>
      </c>
      <c r="AI71" s="14">
        <v>19965</v>
      </c>
      <c r="AJ71" s="14">
        <v>19764</v>
      </c>
      <c r="AK71" s="14">
        <v>19764</v>
      </c>
      <c r="AL71" s="266">
        <v>3193.4000000000015</v>
      </c>
      <c r="AM71" s="266">
        <v>3193.4000000000015</v>
      </c>
      <c r="AO71" s="501" t="s">
        <v>281</v>
      </c>
      <c r="AP71" s="323" t="str">
        <f t="shared" si="46"/>
        <v>check</v>
      </c>
      <c r="AQ71" s="260"/>
      <c r="AR71" s="261"/>
      <c r="AS71" s="261"/>
      <c r="AT71" s="261"/>
      <c r="AU71" s="261"/>
      <c r="AV71" s="261"/>
      <c r="AW71" s="261"/>
      <c r="AX71" s="197"/>
      <c r="AY71" s="197"/>
      <c r="AZ71" s="197"/>
      <c r="BA71" s="197"/>
      <c r="BB71" s="197"/>
      <c r="BC71" s="197"/>
      <c r="BD71" s="197"/>
      <c r="BE71" s="197"/>
      <c r="BF71" s="197"/>
      <c r="BG71" s="197"/>
      <c r="BH71" s="197"/>
      <c r="BI71" s="197"/>
      <c r="BJ71" s="197"/>
      <c r="BK71" s="197"/>
      <c r="BL71" s="197"/>
      <c r="BM71" s="197"/>
      <c r="BN71" s="197"/>
      <c r="BO71" s="197"/>
      <c r="BP71" s="197"/>
      <c r="BQ71" s="197"/>
      <c r="BR71" s="197"/>
      <c r="BS71" s="197"/>
      <c r="BT71" s="197"/>
      <c r="BU71" s="197"/>
      <c r="BV71" s="197"/>
      <c r="BW71" s="197"/>
      <c r="BX71" s="197"/>
      <c r="BY71" s="197"/>
      <c r="BZ71" s="197"/>
      <c r="CA71" s="197"/>
      <c r="CB71" s="197"/>
      <c r="CC71" s="197"/>
      <c r="CD71" s="197"/>
      <c r="CE71" s="197"/>
      <c r="CF71" s="197"/>
    </row>
    <row r="72" spans="2:84" s="196" customFormat="1" ht="39.75" hidden="1" customHeight="1">
      <c r="B72" s="216">
        <v>51908</v>
      </c>
      <c r="C72" s="389" t="s">
        <v>295</v>
      </c>
      <c r="D72" s="284"/>
      <c r="E72" s="203"/>
      <c r="F72" s="203"/>
      <c r="G72" s="203"/>
      <c r="H72" s="229"/>
      <c r="I72" s="229"/>
      <c r="J72" s="10"/>
      <c r="K72" s="10"/>
      <c r="L72" s="10"/>
      <c r="M72" s="10"/>
      <c r="N72" s="202"/>
      <c r="O72" s="203"/>
      <c r="P72" s="232"/>
      <c r="Q72" s="11"/>
      <c r="R72" s="12"/>
      <c r="S72" s="10"/>
      <c r="T72" s="202"/>
      <c r="U72" s="12"/>
      <c r="V72" s="203"/>
      <c r="W72" s="12"/>
      <c r="X72" s="203"/>
      <c r="Y72" s="203"/>
      <c r="Z72" s="13"/>
      <c r="AA72" s="233"/>
      <c r="AB72" s="233"/>
      <c r="AC72" s="234"/>
      <c r="AD72" s="14">
        <v>27990</v>
      </c>
      <c r="AE72" s="14">
        <f t="shared" si="39"/>
        <v>1000</v>
      </c>
      <c r="AF72" s="432">
        <v>26990</v>
      </c>
      <c r="AG72" s="14">
        <v>0</v>
      </c>
      <c r="AH72" s="14">
        <f t="shared" si="40"/>
        <v>19944</v>
      </c>
      <c r="AI72" s="14">
        <f t="shared" si="41"/>
        <v>19944</v>
      </c>
      <c r="AJ72" s="14">
        <f t="shared" si="42"/>
        <v>19743</v>
      </c>
      <c r="AK72" s="14">
        <f t="shared" si="43"/>
        <v>18936</v>
      </c>
      <c r="AL72" s="266">
        <f t="shared" si="44"/>
        <v>3509.4399999999987</v>
      </c>
      <c r="AM72" s="266">
        <f t="shared" si="45"/>
        <v>3509.4399999999987</v>
      </c>
      <c r="AO72" s="327">
        <v>129</v>
      </c>
      <c r="AP72" s="323">
        <f t="shared" si="46"/>
        <v>154.79999999999998</v>
      </c>
      <c r="AQ72" s="260"/>
      <c r="AR72" s="261"/>
      <c r="AS72" s="261"/>
      <c r="AT72" s="261"/>
      <c r="AU72" s="261"/>
      <c r="AV72" s="261"/>
      <c r="AW72" s="261"/>
      <c r="AX72" s="197"/>
      <c r="AY72" s="197"/>
      <c r="AZ72" s="197"/>
      <c r="BA72" s="197"/>
      <c r="BB72" s="197"/>
      <c r="BC72" s="197"/>
      <c r="BD72" s="197"/>
      <c r="BE72" s="197"/>
      <c r="BF72" s="197"/>
      <c r="BG72" s="197"/>
      <c r="BH72" s="197"/>
      <c r="BI72" s="197"/>
      <c r="BJ72" s="197"/>
      <c r="BK72" s="197"/>
      <c r="BL72" s="197"/>
      <c r="BM72" s="197"/>
      <c r="BN72" s="197"/>
      <c r="BO72" s="197"/>
      <c r="BP72" s="197"/>
      <c r="BQ72" s="197"/>
      <c r="BR72" s="197"/>
      <c r="BS72" s="197"/>
      <c r="BT72" s="197"/>
      <c r="BU72" s="197"/>
      <c r="BV72" s="197"/>
      <c r="BW72" s="197"/>
      <c r="BX72" s="197"/>
      <c r="BY72" s="197"/>
      <c r="BZ72" s="197"/>
      <c r="CA72" s="197"/>
      <c r="CB72" s="197"/>
      <c r="CC72" s="197"/>
      <c r="CD72" s="197"/>
      <c r="CE72" s="197"/>
      <c r="CF72" s="197"/>
    </row>
    <row r="73" spans="2:84" s="196" customFormat="1" ht="39.75" hidden="1" customHeight="1">
      <c r="B73" s="216" t="s">
        <v>263</v>
      </c>
      <c r="C73" s="389" t="s">
        <v>296</v>
      </c>
      <c r="D73" s="286"/>
      <c r="E73" s="12"/>
      <c r="F73" s="12"/>
      <c r="G73" s="12"/>
      <c r="H73" s="22"/>
      <c r="I73" s="22"/>
      <c r="J73" s="10"/>
      <c r="K73" s="10"/>
      <c r="L73" s="10"/>
      <c r="M73" s="10"/>
      <c r="N73" s="10"/>
      <c r="O73" s="12"/>
      <c r="P73" s="11"/>
      <c r="Q73" s="11"/>
      <c r="R73" s="12"/>
      <c r="S73" s="10"/>
      <c r="T73" s="10"/>
      <c r="U73" s="12"/>
      <c r="V73" s="12"/>
      <c r="W73" s="12"/>
      <c r="X73" s="12"/>
      <c r="Y73" s="12"/>
      <c r="Z73" s="13"/>
      <c r="AA73" s="13"/>
      <c r="AB73" s="13"/>
      <c r="AC73" s="51"/>
      <c r="AD73" s="14">
        <v>30500</v>
      </c>
      <c r="AE73" s="14">
        <f t="shared" si="39"/>
        <v>0</v>
      </c>
      <c r="AF73" s="432">
        <v>30500</v>
      </c>
      <c r="AG73" s="14">
        <v>0</v>
      </c>
      <c r="AH73" s="14">
        <f t="shared" si="40"/>
        <v>20446</v>
      </c>
      <c r="AI73" s="14">
        <f t="shared" si="41"/>
        <v>20446</v>
      </c>
      <c r="AJ73" s="14">
        <f t="shared" si="42"/>
        <v>20245</v>
      </c>
      <c r="AK73" s="14">
        <f t="shared" si="43"/>
        <v>20245</v>
      </c>
      <c r="AL73" s="266">
        <f t="shared" si="44"/>
        <v>5396.9599999999991</v>
      </c>
      <c r="AM73" s="266">
        <f t="shared" si="45"/>
        <v>5396.9599999999991</v>
      </c>
      <c r="AO73" s="327">
        <v>129</v>
      </c>
      <c r="AP73" s="323">
        <f t="shared" si="46"/>
        <v>154.79999999999998</v>
      </c>
      <c r="AQ73" s="260"/>
      <c r="AR73" s="261"/>
      <c r="AS73" s="261"/>
      <c r="AT73" s="261"/>
      <c r="AU73" s="261"/>
      <c r="AV73" s="261"/>
      <c r="AW73" s="261"/>
      <c r="AX73" s="197"/>
      <c r="AY73" s="197"/>
      <c r="AZ73" s="197"/>
      <c r="BA73" s="197"/>
      <c r="BB73" s="197"/>
      <c r="BC73" s="197"/>
      <c r="BD73" s="197"/>
      <c r="BE73" s="197"/>
      <c r="BF73" s="197"/>
      <c r="BG73" s="197"/>
      <c r="BH73" s="197"/>
      <c r="BI73" s="197"/>
      <c r="BJ73" s="197"/>
      <c r="BK73" s="197"/>
      <c r="BL73" s="197"/>
      <c r="BM73" s="197"/>
      <c r="BN73" s="197"/>
      <c r="BO73" s="197"/>
      <c r="BP73" s="197"/>
      <c r="BQ73" s="197"/>
      <c r="BR73" s="197"/>
      <c r="BS73" s="197"/>
      <c r="BT73" s="197"/>
      <c r="BU73" s="197"/>
      <c r="BV73" s="197"/>
      <c r="BW73" s="197"/>
      <c r="BX73" s="197"/>
      <c r="BY73" s="197"/>
      <c r="BZ73" s="197"/>
      <c r="CA73" s="197"/>
      <c r="CB73" s="197"/>
      <c r="CC73" s="197"/>
      <c r="CD73" s="197"/>
      <c r="CE73" s="197"/>
      <c r="CF73" s="197"/>
    </row>
    <row r="74" spans="2:84" s="196" customFormat="1" ht="39.75" hidden="1" customHeight="1">
      <c r="B74" s="216" t="s">
        <v>263</v>
      </c>
      <c r="C74" s="389" t="s">
        <v>297</v>
      </c>
      <c r="D74" s="286"/>
      <c r="E74" s="12"/>
      <c r="F74" s="12"/>
      <c r="G74" s="12"/>
      <c r="H74" s="22"/>
      <c r="I74" s="22"/>
      <c r="J74" s="10"/>
      <c r="K74" s="10"/>
      <c r="L74" s="10"/>
      <c r="M74" s="10"/>
      <c r="N74" s="10"/>
      <c r="O74" s="12"/>
      <c r="P74" s="11"/>
      <c r="Q74" s="11"/>
      <c r="R74" s="12"/>
      <c r="S74" s="10"/>
      <c r="T74" s="10"/>
      <c r="U74" s="12"/>
      <c r="V74" s="12"/>
      <c r="W74" s="12"/>
      <c r="X74" s="12"/>
      <c r="Y74" s="12"/>
      <c r="Z74" s="13"/>
      <c r="AA74" s="13"/>
      <c r="AB74" s="13"/>
      <c r="AC74" s="51"/>
      <c r="AD74" s="14">
        <v>32500</v>
      </c>
      <c r="AE74" s="14">
        <f t="shared" si="39"/>
        <v>0</v>
      </c>
      <c r="AF74" s="432">
        <v>32500</v>
      </c>
      <c r="AG74" s="14">
        <v>0</v>
      </c>
      <c r="AH74" s="14">
        <f t="shared" si="40"/>
        <v>21776</v>
      </c>
      <c r="AI74" s="14">
        <f t="shared" si="41"/>
        <v>21776</v>
      </c>
      <c r="AJ74" s="14">
        <f t="shared" si="42"/>
        <v>21575</v>
      </c>
      <c r="AK74" s="14">
        <f t="shared" si="43"/>
        <v>21575</v>
      </c>
      <c r="AL74" s="266">
        <f t="shared" si="44"/>
        <v>5747.7599999999984</v>
      </c>
      <c r="AM74" s="266">
        <f t="shared" si="45"/>
        <v>5747.7599999999984</v>
      </c>
      <c r="AO74" s="327">
        <v>129</v>
      </c>
      <c r="AP74" s="323">
        <f t="shared" si="46"/>
        <v>154.79999999999998</v>
      </c>
      <c r="AQ74" s="260"/>
      <c r="AR74" s="261"/>
      <c r="AS74" s="261"/>
      <c r="AT74" s="261"/>
      <c r="AU74" s="261"/>
      <c r="AV74" s="261"/>
      <c r="AW74" s="261"/>
      <c r="AX74" s="197"/>
      <c r="AY74" s="197"/>
      <c r="AZ74" s="197"/>
      <c r="BA74" s="197"/>
      <c r="BB74" s="197"/>
      <c r="BC74" s="197"/>
      <c r="BD74" s="197"/>
      <c r="BE74" s="197"/>
      <c r="BF74" s="197"/>
      <c r="BG74" s="197"/>
      <c r="BH74" s="197"/>
      <c r="BI74" s="197"/>
      <c r="BJ74" s="197"/>
      <c r="BK74" s="197"/>
      <c r="BL74" s="197"/>
      <c r="BM74" s="197"/>
      <c r="BN74" s="197"/>
      <c r="BO74" s="197"/>
      <c r="BP74" s="197"/>
      <c r="BQ74" s="197"/>
      <c r="BR74" s="197"/>
      <c r="BS74" s="197"/>
      <c r="BT74" s="197"/>
      <c r="BU74" s="197"/>
      <c r="BV74" s="197"/>
      <c r="BW74" s="197"/>
      <c r="BX74" s="197"/>
      <c r="BY74" s="197"/>
      <c r="BZ74" s="197"/>
      <c r="CA74" s="197"/>
      <c r="CB74" s="197"/>
      <c r="CC74" s="197"/>
      <c r="CD74" s="197"/>
      <c r="CE74" s="197"/>
      <c r="CF74" s="197"/>
    </row>
    <row r="75" spans="2:84" s="196" customFormat="1" ht="39.75" hidden="1" customHeight="1">
      <c r="B75" s="216" t="s">
        <v>263</v>
      </c>
      <c r="C75" s="217" t="s">
        <v>298</v>
      </c>
      <c r="D75" s="284"/>
      <c r="E75" s="203"/>
      <c r="F75" s="203"/>
      <c r="G75" s="203"/>
      <c r="H75" s="229"/>
      <c r="I75" s="229"/>
      <c r="J75" s="10"/>
      <c r="K75" s="202"/>
      <c r="L75" s="202"/>
      <c r="M75" s="202"/>
      <c r="N75" s="202"/>
      <c r="O75" s="203"/>
      <c r="P75" s="232"/>
      <c r="Q75" s="232"/>
      <c r="R75" s="203"/>
      <c r="S75" s="202"/>
      <c r="T75" s="202"/>
      <c r="U75" s="12"/>
      <c r="V75" s="203"/>
      <c r="W75" s="203"/>
      <c r="X75" s="203"/>
      <c r="Y75" s="203"/>
      <c r="Z75" s="13"/>
      <c r="AA75" s="233"/>
      <c r="AB75" s="233"/>
      <c r="AC75" s="234"/>
      <c r="AD75" s="14">
        <v>27990</v>
      </c>
      <c r="AE75" s="14">
        <f t="shared" si="39"/>
        <v>0</v>
      </c>
      <c r="AF75" s="432">
        <v>27990</v>
      </c>
      <c r="AG75" s="14">
        <v>0</v>
      </c>
      <c r="AH75" s="14">
        <f t="shared" si="40"/>
        <v>19944</v>
      </c>
      <c r="AI75" s="14">
        <f t="shared" si="41"/>
        <v>19944</v>
      </c>
      <c r="AJ75" s="14">
        <f t="shared" si="42"/>
        <v>19743</v>
      </c>
      <c r="AK75" s="14">
        <f t="shared" si="43"/>
        <v>19743</v>
      </c>
      <c r="AL75" s="266">
        <f t="shared" si="44"/>
        <v>3509.4399999999987</v>
      </c>
      <c r="AM75" s="266">
        <f t="shared" si="45"/>
        <v>3509.4399999999987</v>
      </c>
      <c r="AO75" s="327">
        <v>139</v>
      </c>
      <c r="AP75" s="323">
        <f t="shared" si="46"/>
        <v>166.79999999999998</v>
      </c>
      <c r="AQ75" s="260"/>
      <c r="AR75" s="261"/>
      <c r="AS75" s="261"/>
      <c r="AT75" s="261"/>
      <c r="AU75" s="261"/>
      <c r="AV75" s="261"/>
      <c r="AW75" s="261"/>
      <c r="AX75" s="197"/>
      <c r="AY75" s="197"/>
      <c r="AZ75" s="197"/>
      <c r="BA75" s="197"/>
      <c r="BB75" s="197"/>
      <c r="BC75" s="197"/>
      <c r="BD75" s="197"/>
      <c r="BE75" s="197"/>
      <c r="BF75" s="197"/>
      <c r="BG75" s="197"/>
      <c r="BH75" s="197"/>
      <c r="BI75" s="197"/>
      <c r="BJ75" s="197"/>
      <c r="BK75" s="197"/>
      <c r="BL75" s="197"/>
      <c r="BM75" s="197"/>
      <c r="BN75" s="197"/>
      <c r="BO75" s="197"/>
      <c r="BP75" s="197"/>
      <c r="BQ75" s="197"/>
      <c r="BR75" s="197"/>
      <c r="BS75" s="197"/>
      <c r="BT75" s="197"/>
      <c r="BU75" s="197"/>
      <c r="BV75" s="197"/>
      <c r="BW75" s="197"/>
      <c r="BX75" s="197"/>
      <c r="BY75" s="197"/>
      <c r="BZ75" s="197"/>
      <c r="CA75" s="197"/>
      <c r="CB75" s="197"/>
      <c r="CC75" s="197"/>
      <c r="CD75" s="197"/>
      <c r="CE75" s="197"/>
      <c r="CF75" s="197"/>
    </row>
    <row r="76" spans="2:84" s="196" customFormat="1" ht="39.75" hidden="1" customHeight="1">
      <c r="B76" s="216" t="s">
        <v>263</v>
      </c>
      <c r="C76" s="217" t="s">
        <v>301</v>
      </c>
      <c r="D76" s="284"/>
      <c r="E76" s="203"/>
      <c r="F76" s="203"/>
      <c r="G76" s="203"/>
      <c r="H76" s="229"/>
      <c r="I76" s="229"/>
      <c r="J76" s="10"/>
      <c r="K76" s="202"/>
      <c r="L76" s="202"/>
      <c r="M76" s="202"/>
      <c r="N76" s="202"/>
      <c r="O76" s="203"/>
      <c r="P76" s="232"/>
      <c r="Q76" s="232"/>
      <c r="R76" s="203"/>
      <c r="S76" s="202"/>
      <c r="T76" s="202"/>
      <c r="U76" s="12"/>
      <c r="V76" s="203"/>
      <c r="W76" s="203"/>
      <c r="X76" s="203"/>
      <c r="Y76" s="203"/>
      <c r="Z76" s="13"/>
      <c r="AA76" s="233"/>
      <c r="AB76" s="233"/>
      <c r="AC76" s="234"/>
      <c r="AD76" s="14">
        <v>32000</v>
      </c>
      <c r="AE76" s="14">
        <f t="shared" si="39"/>
        <v>0</v>
      </c>
      <c r="AF76" s="432">
        <v>32000</v>
      </c>
      <c r="AG76" s="14">
        <v>0</v>
      </c>
      <c r="AH76" s="14">
        <f t="shared" si="40"/>
        <v>21107</v>
      </c>
      <c r="AI76" s="14">
        <f t="shared" si="41"/>
        <v>21107</v>
      </c>
      <c r="AJ76" s="14">
        <f t="shared" si="42"/>
        <v>20906</v>
      </c>
      <c r="AK76" s="14">
        <f t="shared" si="43"/>
        <v>20906</v>
      </c>
      <c r="AL76" s="266">
        <f t="shared" si="44"/>
        <v>6077.32</v>
      </c>
      <c r="AM76" s="266">
        <f t="shared" si="45"/>
        <v>6077.32</v>
      </c>
      <c r="AO76" s="327">
        <v>154</v>
      </c>
      <c r="AP76" s="323">
        <f t="shared" si="46"/>
        <v>284.90000000000003</v>
      </c>
      <c r="AQ76" s="260"/>
      <c r="AR76" s="261"/>
      <c r="AS76" s="261"/>
      <c r="AT76" s="261"/>
      <c r="AU76" s="261"/>
      <c r="AV76" s="261"/>
      <c r="AW76" s="261"/>
      <c r="AX76" s="197"/>
      <c r="AY76" s="197"/>
      <c r="AZ76" s="197"/>
      <c r="BA76" s="197"/>
      <c r="BB76" s="197"/>
      <c r="BC76" s="197"/>
      <c r="BD76" s="197"/>
      <c r="BE76" s="197"/>
      <c r="BF76" s="197"/>
      <c r="BG76" s="197"/>
      <c r="BH76" s="197"/>
      <c r="BI76" s="197"/>
      <c r="BJ76" s="197"/>
      <c r="BK76" s="197"/>
      <c r="BL76" s="197"/>
      <c r="BM76" s="197"/>
      <c r="BN76" s="197"/>
      <c r="BO76" s="197"/>
      <c r="BP76" s="197"/>
      <c r="BQ76" s="197"/>
      <c r="BR76" s="197"/>
      <c r="BS76" s="197"/>
      <c r="BT76" s="197"/>
      <c r="BU76" s="197"/>
      <c r="BV76" s="197"/>
      <c r="BW76" s="197"/>
      <c r="BX76" s="197"/>
      <c r="BY76" s="197"/>
      <c r="BZ76" s="197"/>
      <c r="CA76" s="197"/>
      <c r="CB76" s="197"/>
      <c r="CC76" s="197"/>
      <c r="CD76" s="197"/>
      <c r="CE76" s="197"/>
      <c r="CF76" s="197"/>
    </row>
    <row r="77" spans="2:84" s="196" customFormat="1" ht="39.75" hidden="1" customHeight="1">
      <c r="B77" s="216" t="s">
        <v>263</v>
      </c>
      <c r="C77" s="215" t="s">
        <v>299</v>
      </c>
      <c r="D77" s="286"/>
      <c r="E77" s="12"/>
      <c r="F77" s="12"/>
      <c r="G77" s="12"/>
      <c r="H77" s="22"/>
      <c r="I77" s="22"/>
      <c r="J77" s="10"/>
      <c r="K77" s="10"/>
      <c r="L77" s="10"/>
      <c r="M77" s="10"/>
      <c r="N77" s="10"/>
      <c r="O77" s="12"/>
      <c r="P77" s="11"/>
      <c r="Q77" s="11"/>
      <c r="R77" s="12"/>
      <c r="S77" s="10"/>
      <c r="T77" s="10"/>
      <c r="U77" s="12"/>
      <c r="V77" s="12"/>
      <c r="W77" s="12"/>
      <c r="X77" s="12"/>
      <c r="Y77" s="12"/>
      <c r="Z77" s="13"/>
      <c r="AA77" s="13"/>
      <c r="AB77" s="13"/>
      <c r="AC77" s="51"/>
      <c r="AD77" s="14">
        <v>34500</v>
      </c>
      <c r="AE77" s="14">
        <f t="shared" si="39"/>
        <v>0</v>
      </c>
      <c r="AF77" s="432">
        <v>34500</v>
      </c>
      <c r="AG77" s="14">
        <v>0</v>
      </c>
      <c r="AH77" s="14">
        <f t="shared" si="40"/>
        <v>22743</v>
      </c>
      <c r="AI77" s="14">
        <f t="shared" si="41"/>
        <v>22743</v>
      </c>
      <c r="AJ77" s="14">
        <f t="shared" si="42"/>
        <v>22542</v>
      </c>
      <c r="AK77" s="14">
        <f t="shared" si="43"/>
        <v>22542</v>
      </c>
      <c r="AL77" s="266">
        <f t="shared" si="44"/>
        <v>6548.68</v>
      </c>
      <c r="AM77" s="266">
        <f t="shared" si="45"/>
        <v>6548.68</v>
      </c>
      <c r="AO77" s="327">
        <v>154</v>
      </c>
      <c r="AP77" s="323">
        <f t="shared" si="46"/>
        <v>284.90000000000003</v>
      </c>
      <c r="AQ77" s="260"/>
      <c r="AR77" s="261"/>
      <c r="AS77" s="261"/>
      <c r="AT77" s="261"/>
      <c r="AU77" s="261"/>
      <c r="AV77" s="261"/>
      <c r="AW77" s="261"/>
      <c r="AX77" s="197"/>
      <c r="AY77" s="197"/>
      <c r="AZ77" s="197"/>
      <c r="BA77" s="197"/>
      <c r="BB77" s="197"/>
      <c r="BC77" s="197"/>
      <c r="BD77" s="197"/>
      <c r="BE77" s="197"/>
      <c r="BF77" s="197"/>
      <c r="BG77" s="197"/>
      <c r="BH77" s="197"/>
      <c r="BI77" s="197"/>
      <c r="BJ77" s="197"/>
      <c r="BK77" s="197"/>
      <c r="BL77" s="197"/>
      <c r="BM77" s="197"/>
      <c r="BN77" s="197"/>
      <c r="BO77" s="197"/>
      <c r="BP77" s="197"/>
      <c r="BQ77" s="197"/>
      <c r="BR77" s="197"/>
      <c r="BS77" s="197"/>
      <c r="BT77" s="197"/>
      <c r="BU77" s="197"/>
      <c r="BV77" s="197"/>
      <c r="BW77" s="197"/>
      <c r="BX77" s="197"/>
      <c r="BY77" s="197"/>
      <c r="BZ77" s="197"/>
      <c r="CA77" s="197"/>
      <c r="CB77" s="197"/>
      <c r="CC77" s="197"/>
      <c r="CD77" s="197"/>
      <c r="CE77" s="197"/>
      <c r="CF77" s="197"/>
    </row>
    <row r="78" spans="2:84" s="196" customFormat="1" ht="39.75" hidden="1" customHeight="1">
      <c r="B78" s="216" t="s">
        <v>263</v>
      </c>
      <c r="C78" s="217" t="s">
        <v>303</v>
      </c>
      <c r="D78" s="286"/>
      <c r="E78" s="12"/>
      <c r="F78" s="12"/>
      <c r="G78" s="12"/>
      <c r="H78" s="22"/>
      <c r="I78" s="22"/>
      <c r="J78" s="10"/>
      <c r="K78" s="10"/>
      <c r="L78" s="10"/>
      <c r="M78" s="10"/>
      <c r="N78" s="10"/>
      <c r="O78" s="12"/>
      <c r="P78" s="11"/>
      <c r="Q78" s="11"/>
      <c r="R78" s="12"/>
      <c r="S78" s="10"/>
      <c r="T78" s="10"/>
      <c r="U78" s="12"/>
      <c r="V78" s="12"/>
      <c r="W78" s="12"/>
      <c r="X78" s="12"/>
      <c r="Y78" s="12"/>
      <c r="Z78" s="13"/>
      <c r="AA78" s="13"/>
      <c r="AB78" s="13"/>
      <c r="AC78" s="51"/>
      <c r="AD78" s="14">
        <v>36500</v>
      </c>
      <c r="AE78" s="14">
        <f t="shared" si="39"/>
        <v>0</v>
      </c>
      <c r="AF78" s="432">
        <v>36500</v>
      </c>
      <c r="AG78" s="14">
        <v>0</v>
      </c>
      <c r="AH78" s="14">
        <f t="shared" si="40"/>
        <v>24052</v>
      </c>
      <c r="AI78" s="14">
        <f t="shared" si="41"/>
        <v>24052</v>
      </c>
      <c r="AJ78" s="14">
        <f t="shared" si="42"/>
        <v>23851</v>
      </c>
      <c r="AK78" s="14">
        <f t="shared" si="43"/>
        <v>23851</v>
      </c>
      <c r="AL78" s="266">
        <f t="shared" si="44"/>
        <v>6925.52</v>
      </c>
      <c r="AM78" s="266">
        <f t="shared" si="45"/>
        <v>6925.52</v>
      </c>
      <c r="AO78" s="327">
        <v>154</v>
      </c>
      <c r="AP78" s="323">
        <f t="shared" si="46"/>
        <v>284.90000000000003</v>
      </c>
      <c r="AQ78" s="260"/>
      <c r="AR78" s="261"/>
      <c r="AS78" s="261"/>
      <c r="AT78" s="261"/>
      <c r="AU78" s="261"/>
      <c r="AV78" s="261"/>
      <c r="AW78" s="261"/>
      <c r="AX78" s="197"/>
      <c r="AY78" s="197"/>
      <c r="AZ78" s="197"/>
      <c r="BA78" s="197"/>
      <c r="BB78" s="197"/>
      <c r="BC78" s="197"/>
      <c r="BD78" s="197"/>
      <c r="BE78" s="197"/>
      <c r="BF78" s="197"/>
      <c r="BG78" s="197"/>
      <c r="BH78" s="197"/>
      <c r="BI78" s="197"/>
      <c r="BJ78" s="197"/>
      <c r="BK78" s="197"/>
      <c r="BL78" s="197"/>
      <c r="BM78" s="197"/>
      <c r="BN78" s="197"/>
      <c r="BO78" s="197"/>
      <c r="BP78" s="197"/>
      <c r="BQ78" s="197"/>
      <c r="BR78" s="197"/>
      <c r="BS78" s="197"/>
      <c r="BT78" s="197"/>
      <c r="BU78" s="197"/>
      <c r="BV78" s="197"/>
      <c r="BW78" s="197"/>
      <c r="BX78" s="197"/>
      <c r="BY78" s="197"/>
      <c r="BZ78" s="197"/>
      <c r="CA78" s="197"/>
      <c r="CB78" s="197"/>
      <c r="CC78" s="197"/>
      <c r="CD78" s="197"/>
      <c r="CE78" s="197"/>
      <c r="CF78" s="197"/>
    </row>
    <row r="79" spans="2:84" s="196" customFormat="1" ht="39.75" hidden="1" customHeight="1">
      <c r="B79" s="216" t="s">
        <v>263</v>
      </c>
      <c r="C79" s="215" t="s">
        <v>300</v>
      </c>
      <c r="D79" s="286"/>
      <c r="E79" s="12"/>
      <c r="F79" s="12"/>
      <c r="G79" s="12"/>
      <c r="H79" s="22"/>
      <c r="I79" s="22"/>
      <c r="J79" s="10"/>
      <c r="K79" s="10"/>
      <c r="L79" s="10"/>
      <c r="M79" s="10"/>
      <c r="N79" s="10"/>
      <c r="O79" s="12"/>
      <c r="P79" s="11"/>
      <c r="Q79" s="11"/>
      <c r="R79" s="12"/>
      <c r="S79" s="10"/>
      <c r="T79" s="10"/>
      <c r="U79" s="12"/>
      <c r="V79" s="12"/>
      <c r="W79" s="12"/>
      <c r="X79" s="12"/>
      <c r="Y79" s="12"/>
      <c r="Z79" s="13"/>
      <c r="AA79" s="13"/>
      <c r="AB79" s="13"/>
      <c r="AC79" s="51"/>
      <c r="AD79" s="14">
        <v>36500</v>
      </c>
      <c r="AE79" s="14">
        <f t="shared" si="39"/>
        <v>0</v>
      </c>
      <c r="AF79" s="432">
        <v>36500</v>
      </c>
      <c r="AG79" s="14">
        <v>0</v>
      </c>
      <c r="AH79" s="14">
        <f t="shared" si="40"/>
        <v>23680</v>
      </c>
      <c r="AI79" s="14">
        <f t="shared" si="41"/>
        <v>23680</v>
      </c>
      <c r="AJ79" s="14">
        <f t="shared" si="42"/>
        <v>23479</v>
      </c>
      <c r="AK79" s="14">
        <f t="shared" si="43"/>
        <v>23479</v>
      </c>
      <c r="AL79" s="266">
        <f t="shared" si="44"/>
        <v>7386.7999999999993</v>
      </c>
      <c r="AM79" s="266">
        <f t="shared" si="45"/>
        <v>7386.7999999999993</v>
      </c>
      <c r="AO79" s="327">
        <v>166</v>
      </c>
      <c r="AP79" s="323">
        <f t="shared" si="46"/>
        <v>406.70000000000005</v>
      </c>
      <c r="AQ79" s="260"/>
      <c r="AR79" s="261"/>
      <c r="AS79" s="261"/>
      <c r="AT79" s="261"/>
      <c r="AU79" s="261"/>
      <c r="AV79" s="261"/>
      <c r="AW79" s="261"/>
      <c r="AX79" s="197"/>
      <c r="AY79" s="197"/>
      <c r="AZ79" s="197"/>
      <c r="BA79" s="197"/>
      <c r="BB79" s="197"/>
      <c r="BC79" s="197"/>
      <c r="BD79" s="197"/>
      <c r="BE79" s="197"/>
      <c r="BF79" s="197"/>
      <c r="BG79" s="197"/>
      <c r="BH79" s="197"/>
      <c r="BI79" s="197"/>
      <c r="BJ79" s="197"/>
      <c r="BK79" s="197"/>
      <c r="BL79" s="197"/>
      <c r="BM79" s="197"/>
      <c r="BN79" s="197"/>
      <c r="BO79" s="197"/>
      <c r="BP79" s="197"/>
      <c r="BQ79" s="197"/>
      <c r="BR79" s="197"/>
      <c r="BS79" s="197"/>
      <c r="BT79" s="197"/>
      <c r="BU79" s="197"/>
      <c r="BV79" s="197"/>
      <c r="BW79" s="197"/>
      <c r="BX79" s="197"/>
      <c r="BY79" s="197"/>
      <c r="BZ79" s="197"/>
      <c r="CA79" s="197"/>
      <c r="CB79" s="197"/>
      <c r="CC79" s="197"/>
      <c r="CD79" s="197"/>
      <c r="CE79" s="197"/>
      <c r="CF79" s="197"/>
    </row>
    <row r="80" spans="2:84" s="196" customFormat="1" ht="39.75" hidden="1" customHeight="1" thickBot="1">
      <c r="B80" s="364" t="s">
        <v>263</v>
      </c>
      <c r="C80" s="367" t="s">
        <v>302</v>
      </c>
      <c r="D80" s="289"/>
      <c r="E80" s="277"/>
      <c r="F80" s="277"/>
      <c r="G80" s="277"/>
      <c r="H80" s="297"/>
      <c r="I80" s="297"/>
      <c r="J80" s="278"/>
      <c r="K80" s="278"/>
      <c r="L80" s="278"/>
      <c r="M80" s="278"/>
      <c r="N80" s="278"/>
      <c r="O80" s="277"/>
      <c r="P80" s="276"/>
      <c r="Q80" s="276"/>
      <c r="R80" s="277"/>
      <c r="S80" s="278"/>
      <c r="T80" s="278"/>
      <c r="U80" s="277"/>
      <c r="V80" s="277"/>
      <c r="W80" s="277"/>
      <c r="X80" s="277"/>
      <c r="Y80" s="277"/>
      <c r="Z80" s="279"/>
      <c r="AA80" s="279"/>
      <c r="AB80" s="279"/>
      <c r="AC80" s="298"/>
      <c r="AD80" s="353">
        <v>38500</v>
      </c>
      <c r="AE80" s="353">
        <f t="shared" si="39"/>
        <v>0</v>
      </c>
      <c r="AF80" s="434">
        <v>38500</v>
      </c>
      <c r="AG80" s="353">
        <v>0</v>
      </c>
      <c r="AH80" s="353">
        <f t="shared" si="40"/>
        <v>24968</v>
      </c>
      <c r="AI80" s="353">
        <f t="shared" si="41"/>
        <v>24968</v>
      </c>
      <c r="AJ80" s="353">
        <f t="shared" si="42"/>
        <v>24767</v>
      </c>
      <c r="AK80" s="353">
        <f t="shared" si="43"/>
        <v>24767</v>
      </c>
      <c r="AL80" s="268">
        <f t="shared" si="44"/>
        <v>7789.68</v>
      </c>
      <c r="AM80" s="268">
        <f t="shared" si="45"/>
        <v>7789.68</v>
      </c>
      <c r="AN80" s="381"/>
      <c r="AO80" s="328">
        <v>166</v>
      </c>
      <c r="AP80" s="324">
        <f t="shared" si="46"/>
        <v>406.70000000000005</v>
      </c>
      <c r="AQ80" s="260"/>
      <c r="AR80" s="261"/>
      <c r="AS80" s="261"/>
      <c r="AT80" s="262"/>
      <c r="AU80" s="261"/>
      <c r="AV80" s="261"/>
      <c r="AW80" s="261"/>
      <c r="AX80" s="197"/>
      <c r="AY80" s="197"/>
      <c r="AZ80" s="197"/>
      <c r="BA80" s="197"/>
      <c r="BB80" s="197"/>
      <c r="BC80" s="197"/>
      <c r="BD80" s="197"/>
      <c r="BE80" s="197"/>
      <c r="BF80" s="197"/>
      <c r="BG80" s="197"/>
      <c r="BH80" s="197"/>
      <c r="BI80" s="197"/>
      <c r="BJ80" s="197"/>
      <c r="BK80" s="197"/>
      <c r="BL80" s="197"/>
      <c r="BM80" s="197"/>
      <c r="BN80" s="197"/>
      <c r="BO80" s="197"/>
      <c r="BP80" s="197"/>
      <c r="BQ80" s="197"/>
      <c r="BR80" s="197"/>
      <c r="BS80" s="197"/>
      <c r="BT80" s="197"/>
      <c r="BU80" s="197"/>
      <c r="BV80" s="197"/>
      <c r="BW80" s="197"/>
      <c r="BX80" s="197"/>
      <c r="BY80" s="197"/>
      <c r="BZ80" s="197"/>
      <c r="CA80" s="197"/>
      <c r="CB80" s="197"/>
      <c r="CC80" s="197"/>
      <c r="CD80" s="197"/>
      <c r="CE80" s="197"/>
      <c r="CF80" s="197"/>
    </row>
    <row r="81" spans="1:84" s="196" customFormat="1" ht="13.5" customHeight="1">
      <c r="B81" s="238"/>
      <c r="C81" s="363"/>
      <c r="D81" s="20"/>
      <c r="E81" s="17"/>
      <c r="F81" s="17"/>
      <c r="G81" s="17"/>
      <c r="H81" s="201"/>
      <c r="I81" s="201"/>
      <c r="J81" s="20"/>
      <c r="K81" s="20"/>
      <c r="L81" s="20"/>
      <c r="M81" s="20"/>
      <c r="N81" s="20"/>
      <c r="O81" s="17"/>
      <c r="P81" s="21"/>
      <c r="Q81" s="21"/>
      <c r="R81" s="17"/>
      <c r="S81" s="20"/>
      <c r="T81" s="20"/>
      <c r="U81" s="17"/>
      <c r="V81" s="17"/>
      <c r="W81" s="17"/>
      <c r="X81" s="17"/>
      <c r="Y81" s="17"/>
      <c r="Z81" s="18"/>
      <c r="AA81" s="18"/>
      <c r="AB81" s="18"/>
      <c r="AC81" s="20"/>
      <c r="AD81" s="19"/>
      <c r="AE81" s="19"/>
      <c r="AF81" s="19"/>
      <c r="AG81" s="19"/>
      <c r="AH81" s="19"/>
      <c r="AI81" s="19"/>
      <c r="AJ81" s="19"/>
      <c r="AK81" s="19"/>
      <c r="AL81" s="19"/>
      <c r="AM81" s="19"/>
      <c r="AO81" s="19"/>
      <c r="AP81" s="19"/>
      <c r="BB81" s="197"/>
      <c r="BC81" s="197"/>
      <c r="BD81" s="197"/>
      <c r="BE81" s="197"/>
      <c r="BF81" s="197"/>
      <c r="BG81" s="197"/>
      <c r="BH81" s="197"/>
      <c r="BI81" s="197"/>
      <c r="BJ81" s="197"/>
      <c r="BK81" s="197"/>
      <c r="BL81" s="197"/>
      <c r="BM81" s="197"/>
      <c r="BN81" s="197"/>
      <c r="BO81" s="197"/>
      <c r="BP81" s="197"/>
      <c r="BQ81" s="197"/>
      <c r="BR81" s="197"/>
      <c r="BS81" s="197"/>
      <c r="BT81" s="197"/>
      <c r="BU81" s="197"/>
      <c r="BV81" s="197"/>
      <c r="BW81" s="197"/>
      <c r="BX81" s="197"/>
      <c r="BY81" s="197"/>
      <c r="BZ81" s="197"/>
      <c r="CA81" s="197"/>
      <c r="CB81" s="197"/>
      <c r="CC81" s="197"/>
      <c r="CD81" s="197"/>
      <c r="CE81" s="197"/>
      <c r="CF81" s="197"/>
    </row>
    <row r="82" spans="1:84" s="196" customFormat="1" ht="39.75" customHeight="1">
      <c r="B82" s="267" t="s">
        <v>266</v>
      </c>
      <c r="C82" s="267"/>
      <c r="D82" s="267"/>
      <c r="E82" s="267"/>
      <c r="F82" s="267"/>
      <c r="G82" s="267"/>
      <c r="H82" s="267"/>
      <c r="I82" s="267"/>
      <c r="J82" s="267"/>
      <c r="K82" s="267"/>
      <c r="L82" s="267"/>
      <c r="M82" s="267"/>
      <c r="N82" s="267"/>
      <c r="O82" s="267"/>
      <c r="P82" s="267"/>
      <c r="Q82" s="267"/>
      <c r="R82" s="267"/>
      <c r="S82" s="20"/>
      <c r="T82" s="20"/>
      <c r="U82" s="17"/>
      <c r="V82" s="17"/>
      <c r="W82" s="17"/>
      <c r="X82" s="17"/>
      <c r="Y82" s="17"/>
      <c r="Z82" s="18"/>
      <c r="AA82" s="18"/>
      <c r="AB82" s="18"/>
      <c r="AC82" s="20"/>
      <c r="AD82" s="19"/>
      <c r="AE82" s="19"/>
      <c r="AF82" s="19"/>
      <c r="AG82" s="19"/>
      <c r="AH82" s="19"/>
      <c r="AI82" s="19"/>
      <c r="AJ82" s="19"/>
      <c r="AK82" s="19"/>
      <c r="AL82" s="19"/>
      <c r="AM82" s="19"/>
      <c r="AO82" s="19"/>
      <c r="AP82" s="19"/>
      <c r="BB82" s="197"/>
      <c r="BC82" s="197"/>
      <c r="BD82" s="197"/>
      <c r="BE82" s="197"/>
      <c r="BF82" s="197"/>
      <c r="BG82" s="197"/>
      <c r="BH82" s="197"/>
      <c r="BI82" s="197"/>
      <c r="BJ82" s="197"/>
      <c r="BK82" s="197"/>
      <c r="BL82" s="197"/>
      <c r="BM82" s="197"/>
      <c r="BN82" s="197"/>
      <c r="BO82" s="197"/>
      <c r="BP82" s="197"/>
      <c r="BQ82" s="197"/>
      <c r="BR82" s="197"/>
      <c r="BS82" s="197"/>
      <c r="BT82" s="197"/>
      <c r="BU82" s="197"/>
      <c r="BV82" s="197"/>
      <c r="BW82" s="197"/>
      <c r="BX82" s="197"/>
      <c r="BY82" s="197"/>
      <c r="BZ82" s="197"/>
      <c r="CA82" s="197"/>
      <c r="CB82" s="197"/>
      <c r="CC82" s="197"/>
      <c r="CD82" s="197"/>
      <c r="CE82" s="197"/>
      <c r="CF82" s="197"/>
    </row>
    <row r="83" spans="1:84" s="52" customFormat="1" ht="8.25" customHeight="1">
      <c r="A83" s="60"/>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498"/>
      <c r="AE83" s="498"/>
      <c r="AF83" s="498"/>
      <c r="AG83" s="498"/>
      <c r="AH83" s="498"/>
      <c r="AI83" s="498"/>
      <c r="AJ83" s="498"/>
      <c r="AK83" s="498"/>
      <c r="AL83" s="498"/>
      <c r="AM83" s="498"/>
      <c r="AO83" s="498"/>
      <c r="AP83" s="498"/>
    </row>
    <row r="84" spans="1:84" s="52" customFormat="1" ht="8.25" customHeight="1">
      <c r="A84" s="60"/>
      <c r="B84" s="53"/>
      <c r="C84" s="53"/>
      <c r="D84" s="53"/>
      <c r="E84" s="53"/>
      <c r="F84" s="53"/>
      <c r="G84" s="53"/>
      <c r="H84" s="53"/>
      <c r="I84" s="53"/>
      <c r="J84" s="53"/>
      <c r="K84" s="53"/>
      <c r="L84" s="53"/>
      <c r="M84" s="53"/>
      <c r="N84" s="53"/>
      <c r="O84" s="53"/>
      <c r="P84" s="53"/>
      <c r="Q84" s="53"/>
      <c r="R84" s="53"/>
      <c r="S84" s="53"/>
      <c r="T84" s="53"/>
      <c r="U84" s="53"/>
      <c r="V84" s="53"/>
      <c r="W84" s="53"/>
      <c r="X84" s="53"/>
      <c r="Y84" s="53"/>
      <c r="Z84" s="53"/>
      <c r="AA84" s="53"/>
      <c r="AB84" s="53"/>
      <c r="AC84" s="53"/>
      <c r="AD84" s="498"/>
      <c r="AE84" s="498"/>
      <c r="AF84" s="498"/>
      <c r="AG84" s="498"/>
      <c r="AH84" s="498"/>
      <c r="AI84" s="498"/>
      <c r="AJ84" s="498"/>
      <c r="AK84" s="498"/>
      <c r="AL84" s="498"/>
      <c r="AM84" s="498"/>
      <c r="AO84" s="498"/>
      <c r="AP84" s="498"/>
    </row>
    <row r="85" spans="1:84" s="52" customFormat="1" ht="22.5" customHeight="1">
      <c r="A85" s="60"/>
      <c r="B85" s="54"/>
      <c r="C85" s="55" t="s">
        <v>132</v>
      </c>
      <c r="D85" s="53"/>
      <c r="E85" s="53"/>
      <c r="F85" s="53"/>
      <c r="G85" s="53"/>
      <c r="H85" s="53"/>
      <c r="I85" s="53"/>
      <c r="J85" s="53"/>
      <c r="K85" s="53"/>
      <c r="L85" s="53"/>
      <c r="M85" s="53"/>
      <c r="N85" s="53"/>
      <c r="O85" s="53"/>
      <c r="P85" s="53"/>
      <c r="Q85" s="53"/>
      <c r="R85" s="53"/>
      <c r="S85" s="53"/>
      <c r="T85" s="53"/>
      <c r="U85" s="53"/>
      <c r="V85" s="53"/>
      <c r="W85" s="53"/>
      <c r="X85" s="53"/>
      <c r="Y85" s="53"/>
      <c r="Z85" s="53"/>
      <c r="AA85" s="53"/>
      <c r="AB85" s="53"/>
      <c r="AC85" s="53"/>
      <c r="AD85" s="498"/>
      <c r="AE85" s="498"/>
      <c r="AF85" s="498"/>
      <c r="AG85" s="498"/>
      <c r="AH85" s="498"/>
      <c r="AI85" s="498"/>
      <c r="AJ85" s="498"/>
      <c r="AK85" s="498"/>
      <c r="AL85" s="498"/>
      <c r="AM85" s="498"/>
      <c r="AO85" s="498"/>
      <c r="AP85" s="498"/>
    </row>
    <row r="86" spans="1:84" s="60" customFormat="1" ht="8.25" customHeight="1">
      <c r="B86" s="56"/>
      <c r="C86" s="57"/>
      <c r="D86" s="58"/>
      <c r="E86" s="58"/>
      <c r="F86" s="58"/>
      <c r="G86" s="58"/>
      <c r="H86" s="58"/>
      <c r="I86" s="58"/>
      <c r="J86" s="58"/>
      <c r="K86" s="58"/>
      <c r="L86" s="58"/>
      <c r="M86" s="53"/>
      <c r="N86" s="58"/>
      <c r="O86" s="58"/>
      <c r="P86" s="58"/>
      <c r="Q86" s="58"/>
      <c r="R86" s="58"/>
      <c r="S86" s="58"/>
      <c r="T86" s="58"/>
      <c r="U86" s="58"/>
      <c r="V86" s="58"/>
      <c r="W86" s="58"/>
      <c r="X86" s="58"/>
      <c r="Y86" s="58"/>
      <c r="Z86" s="58"/>
      <c r="AA86" s="58"/>
      <c r="AB86" s="58"/>
      <c r="AC86" s="58"/>
      <c r="AD86" s="59"/>
      <c r="AE86" s="59"/>
      <c r="AF86" s="59"/>
      <c r="AG86" s="59"/>
      <c r="AH86" s="59"/>
      <c r="AI86" s="59"/>
      <c r="AJ86" s="59"/>
      <c r="AK86" s="59"/>
      <c r="AL86" s="59"/>
      <c r="AM86" s="59"/>
      <c r="AO86" s="59"/>
      <c r="AP86" s="59"/>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2"/>
      <c r="CF86" s="52"/>
    </row>
    <row r="87" spans="1:84" s="52" customFormat="1" ht="21.75" customHeight="1">
      <c r="A87" s="60"/>
      <c r="B87" s="61"/>
      <c r="C87" s="62" t="s">
        <v>133</v>
      </c>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498"/>
      <c r="AE87" s="498"/>
      <c r="AF87" s="498"/>
      <c r="AG87" s="498"/>
      <c r="AH87" s="498"/>
      <c r="AI87" s="498"/>
      <c r="AJ87" s="498"/>
      <c r="AK87" s="498"/>
      <c r="AL87" s="498"/>
      <c r="AM87" s="498"/>
      <c r="AO87" s="498"/>
      <c r="AP87" s="498"/>
    </row>
    <row r="88" spans="1:84">
      <c r="M88" s="53"/>
      <c r="AQ88" s="65"/>
      <c r="AR88" s="65"/>
      <c r="AS88" s="65"/>
      <c r="AT88" s="65"/>
      <c r="AU88" s="65"/>
      <c r="AV88" s="65"/>
      <c r="AW88" s="65"/>
    </row>
    <row r="89" spans="1:84">
      <c r="A89" s="65"/>
      <c r="B89" s="65"/>
      <c r="C89" s="261"/>
      <c r="D89" s="537">
        <v>2016</v>
      </c>
      <c r="E89" s="537"/>
      <c r="M89" s="53"/>
      <c r="AQ89" s="65"/>
      <c r="AR89" s="65"/>
      <c r="AS89" s="65"/>
      <c r="AT89" s="65"/>
      <c r="AU89" s="65"/>
      <c r="AV89" s="65"/>
      <c r="AW89" s="65"/>
    </row>
    <row r="90" spans="1:84">
      <c r="A90" s="65"/>
      <c r="B90" s="65"/>
      <c r="C90" s="261"/>
      <c r="D90" s="261"/>
      <c r="E90" s="261"/>
      <c r="M90" s="53"/>
      <c r="AQ90" s="65"/>
      <c r="AR90" s="65"/>
      <c r="AS90" s="65"/>
      <c r="AT90" s="65"/>
      <c r="AU90" s="65"/>
      <c r="AV90" s="65"/>
      <c r="AW90" s="65"/>
    </row>
    <row r="91" spans="1:84">
      <c r="A91" s="65"/>
      <c r="B91" s="65"/>
      <c r="C91" s="261"/>
      <c r="D91" s="382" t="s">
        <v>224</v>
      </c>
      <c r="E91" s="382">
        <v>0</v>
      </c>
      <c r="M91" s="53"/>
      <c r="AQ91" s="65"/>
      <c r="AR91" s="65"/>
      <c r="AS91" s="65"/>
      <c r="AT91" s="65"/>
      <c r="AU91" s="65"/>
      <c r="AV91" s="65"/>
      <c r="AW91" s="65"/>
    </row>
    <row r="92" spans="1:84">
      <c r="A92" s="65"/>
      <c r="B92" s="65"/>
      <c r="C92" s="261"/>
      <c r="D92" s="383" t="s">
        <v>225</v>
      </c>
      <c r="E92" s="383">
        <v>0.9</v>
      </c>
      <c r="M92" s="53"/>
      <c r="AQ92" s="65"/>
      <c r="AR92" s="65"/>
      <c r="AS92" s="65"/>
      <c r="AT92" s="65"/>
      <c r="AU92" s="65"/>
      <c r="AV92" s="65"/>
      <c r="AW92" s="65"/>
    </row>
    <row r="93" spans="1:84">
      <c r="A93" s="65"/>
      <c r="B93" s="65"/>
      <c r="C93" s="261"/>
      <c r="D93" s="383"/>
      <c r="E93" s="383"/>
      <c r="M93" s="53"/>
      <c r="AQ93" s="65"/>
      <c r="AR93" s="65"/>
      <c r="AS93" s="65"/>
      <c r="AT93" s="65"/>
      <c r="AU93" s="65"/>
      <c r="AV93" s="65"/>
      <c r="AW93" s="65"/>
    </row>
    <row r="94" spans="1:84">
      <c r="A94" s="65"/>
      <c r="B94" s="65"/>
      <c r="C94" s="261"/>
      <c r="D94" s="383"/>
      <c r="E94" s="383"/>
      <c r="M94" s="53"/>
      <c r="AQ94" s="65"/>
      <c r="AR94" s="65"/>
      <c r="AS94" s="65"/>
      <c r="AT94" s="65"/>
      <c r="AU94" s="65"/>
      <c r="AV94" s="65"/>
      <c r="AW94" s="65"/>
    </row>
    <row r="95" spans="1:84">
      <c r="A95" s="65"/>
      <c r="B95" s="65"/>
      <c r="C95" s="261"/>
      <c r="D95" s="382" t="s">
        <v>226</v>
      </c>
      <c r="E95" s="382">
        <v>0.98</v>
      </c>
      <c r="M95" s="53"/>
      <c r="AQ95" s="65"/>
      <c r="AR95" s="65"/>
      <c r="AS95" s="65"/>
      <c r="AT95" s="65"/>
      <c r="AU95" s="65"/>
      <c r="AV95" s="65"/>
      <c r="AW95" s="65"/>
    </row>
    <row r="96" spans="1:84">
      <c r="A96" s="65"/>
      <c r="B96" s="65"/>
      <c r="C96" s="261"/>
      <c r="D96" s="383" t="s">
        <v>227</v>
      </c>
      <c r="E96" s="383">
        <v>1.2</v>
      </c>
      <c r="M96" s="53"/>
      <c r="AQ96" s="65"/>
      <c r="AR96" s="65"/>
      <c r="AS96" s="65"/>
      <c r="AT96" s="65"/>
      <c r="AU96" s="65"/>
      <c r="AV96" s="65"/>
      <c r="AW96" s="65"/>
    </row>
    <row r="97" spans="1:49">
      <c r="A97" s="65"/>
      <c r="B97" s="65"/>
      <c r="C97" s="261"/>
      <c r="D97" s="382" t="s">
        <v>228</v>
      </c>
      <c r="E97" s="382">
        <v>1.85</v>
      </c>
      <c r="M97" s="53"/>
      <c r="AQ97" s="65"/>
      <c r="AR97" s="65"/>
      <c r="AS97" s="65"/>
      <c r="AT97" s="65"/>
      <c r="AU97" s="65"/>
      <c r="AV97" s="65"/>
      <c r="AW97" s="65"/>
    </row>
    <row r="98" spans="1:49">
      <c r="A98" s="65"/>
      <c r="B98" s="65"/>
      <c r="C98" s="261"/>
      <c r="D98" s="383" t="s">
        <v>229</v>
      </c>
      <c r="E98" s="383">
        <v>2.4500000000000002</v>
      </c>
      <c r="M98" s="53"/>
      <c r="AQ98" s="65"/>
      <c r="AR98" s="65"/>
      <c r="AS98" s="65"/>
      <c r="AT98" s="65"/>
      <c r="AU98" s="65"/>
      <c r="AV98" s="65"/>
      <c r="AW98" s="65"/>
    </row>
    <row r="99" spans="1:49">
      <c r="A99" s="65"/>
      <c r="B99" s="65"/>
      <c r="C99" s="261"/>
      <c r="D99" s="382" t="s">
        <v>230</v>
      </c>
      <c r="E99" s="382">
        <v>2.78</v>
      </c>
      <c r="AQ99" s="65"/>
      <c r="AR99" s="65"/>
      <c r="AS99" s="65"/>
      <c r="AT99" s="65"/>
      <c r="AU99" s="65"/>
      <c r="AV99" s="65"/>
      <c r="AW99" s="65"/>
    </row>
    <row r="100" spans="1:49">
      <c r="A100" s="65"/>
      <c r="B100" s="65"/>
      <c r="C100" s="261"/>
      <c r="D100" s="383" t="s">
        <v>229</v>
      </c>
      <c r="E100" s="383">
        <v>2.4500000000000002</v>
      </c>
      <c r="AQ100" s="65"/>
      <c r="AR100" s="65"/>
      <c r="AS100" s="65"/>
      <c r="AT100" s="65"/>
      <c r="AU100" s="65"/>
      <c r="AV100" s="65"/>
      <c r="AW100" s="65"/>
    </row>
    <row r="101" spans="1:49">
      <c r="A101" s="65"/>
      <c r="B101" s="65"/>
      <c r="C101" s="261"/>
      <c r="D101" s="382" t="s">
        <v>230</v>
      </c>
      <c r="E101" s="382">
        <v>2.78</v>
      </c>
      <c r="AQ101" s="65"/>
      <c r="AR101" s="65"/>
      <c r="AS101" s="65"/>
      <c r="AT101" s="65"/>
      <c r="AU101" s="65"/>
      <c r="AV101" s="65"/>
      <c r="AW101" s="65"/>
    </row>
    <row r="102" spans="1:49">
      <c r="A102" s="65"/>
      <c r="B102" s="65"/>
      <c r="AQ102" s="65"/>
      <c r="AR102" s="65"/>
      <c r="AS102" s="65"/>
      <c r="AT102" s="65"/>
      <c r="AU102" s="65"/>
      <c r="AV102" s="65"/>
      <c r="AW102" s="65"/>
    </row>
    <row r="103" spans="1:49">
      <c r="A103" s="65"/>
      <c r="B103" s="65"/>
      <c r="AQ103" s="65"/>
      <c r="AR103" s="65"/>
      <c r="AS103" s="65"/>
      <c r="AT103" s="65"/>
      <c r="AU103" s="65"/>
      <c r="AV103" s="65"/>
      <c r="AW103" s="65"/>
    </row>
    <row r="104" spans="1:49">
      <c r="A104" s="65"/>
      <c r="B104" s="65"/>
      <c r="AQ104" s="65"/>
      <c r="AR104" s="65"/>
      <c r="AS104" s="65"/>
      <c r="AT104" s="65"/>
      <c r="AU104" s="65"/>
      <c r="AV104" s="65"/>
      <c r="AW104" s="65"/>
    </row>
    <row r="105" spans="1:49">
      <c r="A105" s="65"/>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O105" s="65"/>
      <c r="AP105" s="65"/>
      <c r="AQ105" s="65"/>
      <c r="AR105" s="65"/>
      <c r="AS105" s="65"/>
      <c r="AT105" s="65"/>
      <c r="AU105" s="65"/>
      <c r="AV105" s="65"/>
      <c r="AW105" s="65"/>
    </row>
    <row r="106" spans="1:49">
      <c r="A106" s="65"/>
      <c r="B106" s="65"/>
      <c r="C106" s="65"/>
      <c r="D106" s="65"/>
      <c r="E106" s="65"/>
      <c r="F106" s="65"/>
      <c r="G106" s="65"/>
      <c r="H106" s="65"/>
      <c r="I106" s="65"/>
      <c r="J106" s="65"/>
      <c r="K106" s="65"/>
      <c r="L106" s="65"/>
      <c r="M106" s="65"/>
      <c r="N106" s="65"/>
      <c r="O106" s="65"/>
      <c r="P106" s="65"/>
      <c r="Q106" s="65"/>
      <c r="R106" s="65"/>
      <c r="S106" s="65"/>
      <c r="T106" s="65"/>
      <c r="U106" s="65"/>
      <c r="V106" s="65"/>
      <c r="W106" s="65"/>
      <c r="X106" s="65"/>
      <c r="Y106" s="65"/>
      <c r="Z106" s="65"/>
      <c r="AA106" s="65"/>
      <c r="AB106" s="65"/>
      <c r="AC106" s="65"/>
      <c r="AD106" s="65"/>
      <c r="AE106" s="65"/>
      <c r="AF106" s="65"/>
      <c r="AG106" s="65"/>
      <c r="AH106" s="65"/>
      <c r="AI106" s="65"/>
      <c r="AJ106" s="65"/>
      <c r="AK106" s="65"/>
      <c r="AL106" s="65"/>
      <c r="AM106" s="65"/>
      <c r="AO106" s="65"/>
      <c r="AP106" s="65"/>
      <c r="AQ106" s="65"/>
      <c r="AR106" s="65"/>
      <c r="AS106" s="65"/>
      <c r="AT106" s="65"/>
      <c r="AU106" s="65"/>
      <c r="AV106" s="65"/>
      <c r="AW106" s="65"/>
    </row>
    <row r="107" spans="1:49">
      <c r="A107" s="65"/>
      <c r="B107" s="65"/>
      <c r="C107" s="65"/>
      <c r="D107" s="65"/>
      <c r="E107" s="65"/>
      <c r="F107" s="65"/>
      <c r="G107" s="65"/>
      <c r="H107" s="65"/>
      <c r="I107" s="65"/>
      <c r="J107" s="65"/>
      <c r="K107" s="65"/>
      <c r="L107" s="65"/>
      <c r="M107" s="65"/>
      <c r="N107" s="65"/>
      <c r="O107" s="65"/>
      <c r="P107" s="65"/>
      <c r="Q107" s="65"/>
      <c r="R107" s="65"/>
      <c r="S107" s="65"/>
      <c r="T107" s="65"/>
      <c r="U107" s="65"/>
      <c r="V107" s="65"/>
      <c r="W107" s="65"/>
      <c r="X107" s="65"/>
      <c r="Y107" s="65"/>
      <c r="Z107" s="65"/>
      <c r="AA107" s="65"/>
      <c r="AB107" s="65"/>
      <c r="AC107" s="65"/>
      <c r="AD107" s="65"/>
      <c r="AE107" s="65"/>
      <c r="AF107" s="65"/>
      <c r="AG107" s="65"/>
      <c r="AH107" s="65"/>
      <c r="AI107" s="65"/>
      <c r="AJ107" s="65"/>
      <c r="AK107" s="65"/>
      <c r="AL107" s="65"/>
      <c r="AM107" s="65"/>
      <c r="AO107" s="65"/>
      <c r="AP107" s="65"/>
      <c r="AQ107" s="65"/>
      <c r="AR107" s="65"/>
      <c r="AS107" s="65"/>
      <c r="AT107" s="65"/>
      <c r="AU107" s="65"/>
      <c r="AV107" s="65"/>
      <c r="AW107" s="65"/>
    </row>
    <row r="108" spans="1:49">
      <c r="A108" s="65"/>
      <c r="B108" s="65"/>
      <c r="C108" s="65"/>
      <c r="D108" s="65"/>
      <c r="E108" s="65"/>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O108" s="65"/>
      <c r="AP108" s="65"/>
      <c r="AQ108" s="65"/>
      <c r="AR108" s="65"/>
      <c r="AS108" s="65"/>
      <c r="AT108" s="65"/>
      <c r="AU108" s="65"/>
      <c r="AV108" s="65"/>
      <c r="AW108" s="65"/>
    </row>
    <row r="109" spans="1:49">
      <c r="A109" s="65"/>
      <c r="B109" s="65"/>
      <c r="C109" s="65"/>
      <c r="D109" s="65"/>
      <c r="E109" s="65"/>
      <c r="F109" s="65"/>
      <c r="G109" s="65"/>
      <c r="H109" s="65"/>
      <c r="I109" s="65"/>
      <c r="J109" s="65"/>
      <c r="K109" s="65"/>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O109" s="65"/>
      <c r="AP109" s="65"/>
      <c r="AQ109" s="65"/>
      <c r="AR109" s="65"/>
      <c r="AS109" s="65"/>
      <c r="AT109" s="65"/>
      <c r="AU109" s="65"/>
      <c r="AV109" s="65"/>
      <c r="AW109" s="65"/>
    </row>
    <row r="110" spans="1:49">
      <c r="A110" s="65"/>
      <c r="B110" s="65"/>
      <c r="C110" s="65"/>
      <c r="D110" s="65"/>
      <c r="E110" s="65"/>
      <c r="F110" s="65"/>
      <c r="G110" s="65"/>
      <c r="H110" s="65"/>
      <c r="I110" s="65"/>
      <c r="J110" s="65"/>
      <c r="K110" s="65"/>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O110" s="65"/>
      <c r="AP110" s="65"/>
      <c r="AQ110" s="65"/>
      <c r="AR110" s="65"/>
      <c r="AS110" s="65"/>
      <c r="AT110" s="65"/>
      <c r="AU110" s="65"/>
      <c r="AV110" s="65"/>
      <c r="AW110" s="65"/>
    </row>
    <row r="111" spans="1:49">
      <c r="A111" s="6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O111" s="65"/>
      <c r="AP111" s="65"/>
      <c r="AQ111" s="65"/>
      <c r="AR111" s="65"/>
      <c r="AS111" s="65"/>
      <c r="AT111" s="65"/>
      <c r="AU111" s="65"/>
      <c r="AV111" s="65"/>
      <c r="AW111" s="65"/>
    </row>
    <row r="112" spans="1:49">
      <c r="A112" s="6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O112" s="65"/>
      <c r="AP112" s="65"/>
      <c r="AQ112" s="65"/>
      <c r="AR112" s="65"/>
      <c r="AS112" s="65"/>
      <c r="AT112" s="65"/>
      <c r="AU112" s="65"/>
      <c r="AV112" s="65"/>
      <c r="AW112" s="65"/>
    </row>
    <row r="113" spans="1:49">
      <c r="A113" s="65"/>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O113" s="65"/>
      <c r="AP113" s="65"/>
      <c r="AQ113" s="65"/>
      <c r="AR113" s="65"/>
      <c r="AS113" s="65"/>
      <c r="AT113" s="65"/>
      <c r="AU113" s="65"/>
      <c r="AV113" s="65"/>
      <c r="AW113" s="65"/>
    </row>
    <row r="114" spans="1:49">
      <c r="A114" s="65"/>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O114" s="65"/>
      <c r="AP114" s="65"/>
      <c r="AQ114" s="65"/>
      <c r="AR114" s="65"/>
      <c r="AS114" s="65"/>
      <c r="AT114" s="65"/>
      <c r="AU114" s="65"/>
      <c r="AV114" s="65"/>
      <c r="AW114" s="65"/>
    </row>
    <row r="115" spans="1:49">
      <c r="A115" s="65"/>
      <c r="B115" s="65"/>
      <c r="C115" s="65"/>
      <c r="D115" s="65"/>
      <c r="E115" s="65"/>
      <c r="F115" s="65"/>
      <c r="G115" s="65"/>
      <c r="H115" s="65"/>
      <c r="I115" s="65"/>
      <c r="J115" s="65"/>
      <c r="K115" s="65"/>
      <c r="L115" s="65"/>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O115" s="65"/>
      <c r="AP115" s="65"/>
      <c r="AQ115" s="65"/>
      <c r="AR115" s="65"/>
      <c r="AS115" s="65"/>
      <c r="AT115" s="65"/>
      <c r="AU115" s="65"/>
      <c r="AV115" s="65"/>
      <c r="AW115" s="65"/>
    </row>
    <row r="116" spans="1:49">
      <c r="A116" s="65"/>
      <c r="B116" s="65"/>
      <c r="C116" s="65"/>
      <c r="D116" s="65"/>
      <c r="E116" s="65"/>
      <c r="F116" s="65"/>
      <c r="G116" s="65"/>
      <c r="H116" s="65"/>
      <c r="I116" s="65"/>
      <c r="J116" s="65"/>
      <c r="K116" s="65"/>
      <c r="L116" s="65"/>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O116" s="65"/>
      <c r="AP116" s="65"/>
      <c r="AQ116" s="65"/>
      <c r="AR116" s="65"/>
      <c r="AS116" s="65"/>
      <c r="AT116" s="65"/>
      <c r="AU116" s="65"/>
      <c r="AV116" s="65"/>
      <c r="AW116" s="65"/>
    </row>
    <row r="117" spans="1:49">
      <c r="A117" s="65"/>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O117" s="65"/>
      <c r="AP117" s="65"/>
      <c r="AQ117" s="65"/>
      <c r="AR117" s="65"/>
      <c r="AS117" s="65"/>
      <c r="AT117" s="65"/>
      <c r="AU117" s="65"/>
      <c r="AV117" s="65"/>
      <c r="AW117" s="65"/>
    </row>
    <row r="118" spans="1:49">
      <c r="A118" s="65"/>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O118" s="65"/>
      <c r="AP118" s="65"/>
      <c r="AQ118" s="65"/>
      <c r="AR118" s="65"/>
      <c r="AS118" s="65"/>
      <c r="AT118" s="65"/>
      <c r="AU118" s="65"/>
      <c r="AV118" s="65"/>
      <c r="AW118" s="65"/>
    </row>
    <row r="119" spans="1:49">
      <c r="A119" s="65"/>
      <c r="B119" s="65"/>
      <c r="C119" s="65"/>
      <c r="D119" s="65"/>
      <c r="E119" s="65"/>
      <c r="F119" s="65"/>
      <c r="G119" s="65"/>
      <c r="H119" s="65"/>
      <c r="I119" s="65"/>
      <c r="J119" s="65"/>
      <c r="K119" s="65"/>
      <c r="L119" s="65"/>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O119" s="65"/>
      <c r="AP119" s="65"/>
      <c r="AQ119" s="65"/>
      <c r="AR119" s="65"/>
      <c r="AS119" s="65"/>
      <c r="AT119" s="65"/>
      <c r="AU119" s="65"/>
      <c r="AV119" s="65"/>
      <c r="AW119" s="65"/>
    </row>
  </sheetData>
  <mergeCells count="25">
    <mergeCell ref="H1:K1"/>
    <mergeCell ref="B2:B3"/>
    <mergeCell ref="C2:C3"/>
    <mergeCell ref="D2:AC3"/>
    <mergeCell ref="AO2:AO3"/>
    <mergeCell ref="AE2:AE3"/>
    <mergeCell ref="AF2:AF3"/>
    <mergeCell ref="AG2:AG3"/>
    <mergeCell ref="AH2:AH3"/>
    <mergeCell ref="AI2:AI3"/>
    <mergeCell ref="AM2:AM3"/>
    <mergeCell ref="AJ2:AJ3"/>
    <mergeCell ref="AK2:AK3"/>
    <mergeCell ref="AL2:AL3"/>
    <mergeCell ref="AD2:AD3"/>
    <mergeCell ref="D89:E89"/>
    <mergeCell ref="AP2:AP3"/>
    <mergeCell ref="A18:A26"/>
    <mergeCell ref="B28:AC28"/>
    <mergeCell ref="B36:AC36"/>
    <mergeCell ref="B51:AC51"/>
    <mergeCell ref="B5:AC5"/>
    <mergeCell ref="B17:AC17"/>
    <mergeCell ref="B56:AC56"/>
    <mergeCell ref="B58:AC58"/>
  </mergeCells>
  <printOptions horizontalCentered="1" verticalCentered="1"/>
  <pageMargins left="0" right="0" top="0" bottom="0.39370078740157483" header="0" footer="0"/>
  <pageSetup paperSize="9" scale="33" fitToHeight="0" orientation="landscape" r:id="rId1"/>
  <headerFooter alignWithMargins="0">
    <oddHeader>&amp;C&amp;"Book Antiqua,Έντονα"&amp;26ΕΝΔΕΙΚΤΙΚΟΣ ΤΙΜΟΚΑΤΑΛΟΓΟΣ ΛΙΑΝΙΚΩΝ ΠΩΛΗΣΕΩΝ ΟΧΗΜΑΤΩΝ</oddHeader>
    <oddFooter>&amp;L&amp;28ΑΟΥΤΟ ΝΤΗΛ Α.Β.Ε.Ε.&amp;R&amp;22Ο παρών τιμοκατάλογος καταργεί κάθε προηγούμενο - Σελίς  &amp;P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49"/>
  <sheetViews>
    <sheetView tabSelected="1" zoomScale="61" zoomScaleNormal="61" zoomScaleSheetLayoutView="40" workbookViewId="0">
      <pane xSplit="3" ySplit="3" topLeftCell="D61" activePane="bottomRight" state="frozen"/>
      <selection pane="topRight" activeCell="D1" sqref="D1"/>
      <selection pane="bottomLeft" activeCell="A4" sqref="A4"/>
      <selection pane="bottomRight" activeCell="C68" sqref="C68"/>
    </sheetView>
  </sheetViews>
  <sheetFormatPr defaultColWidth="9.140625" defaultRowHeight="18.75"/>
  <cols>
    <col min="1" max="1" width="4.28515625" style="311" customWidth="1"/>
    <col min="2" max="2" width="21.140625" style="63" customWidth="1"/>
    <col min="3" max="3" width="73" style="63" customWidth="1"/>
    <col min="4" max="4" width="22.28515625" style="64" customWidth="1"/>
    <col min="5" max="5" width="16.28515625" style="64" customWidth="1"/>
    <col min="6" max="6" width="24.7109375" style="64" customWidth="1"/>
    <col min="7" max="7" width="5.42578125" style="65" customWidth="1"/>
    <col min="8" max="8" width="14.140625" style="64" customWidth="1"/>
    <col min="9" max="9" width="25.140625" style="64" customWidth="1"/>
    <col min="10" max="10" width="5.85546875" style="258" bestFit="1" customWidth="1"/>
    <col min="11" max="11" width="6.42578125" style="259" customWidth="1"/>
    <col min="12" max="12" width="8.28515625" style="259" customWidth="1"/>
    <col min="13" max="15" width="9.140625" style="259" customWidth="1"/>
    <col min="16" max="16" width="9.140625" style="259"/>
    <col min="17" max="16384" width="9.140625" style="65"/>
  </cols>
  <sheetData>
    <row r="1" spans="1:51" s="8" customFormat="1" ht="124.5" customHeight="1" thickBot="1">
      <c r="A1" s="307"/>
      <c r="B1" s="3"/>
      <c r="C1" s="534"/>
      <c r="D1" s="534"/>
      <c r="E1" s="534"/>
      <c r="F1" s="534"/>
      <c r="G1" s="534"/>
      <c r="H1" s="534"/>
      <c r="I1" s="534"/>
      <c r="J1" s="526"/>
      <c r="K1" s="259"/>
      <c r="L1" s="259"/>
      <c r="M1" s="259"/>
      <c r="N1" s="259"/>
      <c r="O1" s="259"/>
      <c r="P1" s="259"/>
    </row>
    <row r="2" spans="1:51" s="9" customFormat="1" ht="27" customHeight="1">
      <c r="A2" s="263"/>
      <c r="B2" s="550" t="s">
        <v>1</v>
      </c>
      <c r="C2" s="552" t="s">
        <v>0</v>
      </c>
      <c r="D2" s="558" t="s">
        <v>223</v>
      </c>
      <c r="E2" s="558" t="s">
        <v>267</v>
      </c>
      <c r="F2" s="560" t="s">
        <v>237</v>
      </c>
      <c r="G2" s="391"/>
      <c r="H2" s="538" t="s">
        <v>236</v>
      </c>
      <c r="I2" s="538" t="s">
        <v>410</v>
      </c>
      <c r="J2" s="258"/>
      <c r="K2" s="259"/>
      <c r="L2" s="259"/>
      <c r="M2" s="259"/>
      <c r="N2" s="259"/>
      <c r="O2" s="259"/>
      <c r="P2" s="259"/>
    </row>
    <row r="3" spans="1:51" s="9" customFormat="1" ht="89.25" customHeight="1" thickBot="1">
      <c r="A3" s="263"/>
      <c r="B3" s="551"/>
      <c r="C3" s="553"/>
      <c r="D3" s="559"/>
      <c r="E3" s="559"/>
      <c r="F3" s="561"/>
      <c r="G3" s="390"/>
      <c r="H3" s="539"/>
      <c r="I3" s="539"/>
      <c r="J3" s="258"/>
      <c r="K3" s="259"/>
      <c r="L3" s="259"/>
      <c r="M3" s="259"/>
      <c r="N3" s="259"/>
      <c r="O3" s="259"/>
      <c r="P3" s="259"/>
    </row>
    <row r="4" spans="1:51" s="9" customFormat="1" ht="15" customHeight="1" thickBot="1">
      <c r="A4" s="263"/>
      <c r="B4" s="209"/>
      <c r="C4" s="207"/>
      <c r="D4" s="207"/>
      <c r="E4" s="207"/>
      <c r="F4" s="207"/>
      <c r="H4" s="207"/>
      <c r="I4" s="207"/>
      <c r="J4" s="519"/>
      <c r="K4" s="520"/>
      <c r="L4" s="520"/>
      <c r="M4" s="520"/>
      <c r="N4" s="520"/>
      <c r="O4" s="520"/>
      <c r="P4" s="520"/>
    </row>
    <row r="5" spans="1:51" s="200" customFormat="1" ht="34.5" customHeight="1">
      <c r="A5" s="308"/>
      <c r="B5" s="564" t="s">
        <v>470</v>
      </c>
      <c r="C5" s="565"/>
      <c r="D5" s="565"/>
      <c r="E5" s="565"/>
      <c r="F5" s="437"/>
      <c r="G5" s="524"/>
      <c r="H5" s="354"/>
      <c r="I5" s="355"/>
      <c r="J5" s="519"/>
      <c r="K5" s="520"/>
      <c r="L5" s="520"/>
      <c r="M5" s="198"/>
      <c r="N5" s="198"/>
      <c r="O5" s="198"/>
      <c r="P5" s="520"/>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199"/>
    </row>
    <row r="6" spans="1:51" s="27" customFormat="1" ht="32.25" customHeight="1">
      <c r="A6" s="540"/>
      <c r="B6" s="220">
        <v>13101</v>
      </c>
      <c r="C6" s="66" t="s">
        <v>313</v>
      </c>
      <c r="D6" s="516">
        <v>11190</v>
      </c>
      <c r="E6" s="516">
        <f t="shared" ref="E6:E23" si="0">D6-F6</f>
        <v>700</v>
      </c>
      <c r="F6" s="523">
        <v>10490</v>
      </c>
      <c r="G6" s="474"/>
      <c r="H6" s="522">
        <v>114</v>
      </c>
      <c r="I6" s="521">
        <f t="shared" ref="I6:I23" si="1">IF(H6&lt;=90,0,IF(H6&lt;=100,C$122*H6,IF(H6&lt;=120,H6*C$125,IF(H6&lt;=140,H6*C$126,IF(H6&lt;=160,H6*C$127,IF(H6&lt;=180,H6*C$128,"check"))))))</f>
        <v>111.72</v>
      </c>
      <c r="J6" s="519"/>
      <c r="K6" s="520"/>
      <c r="L6" s="520"/>
      <c r="M6" s="520"/>
      <c r="N6" s="520"/>
      <c r="O6" s="520"/>
      <c r="P6" s="520"/>
    </row>
    <row r="7" spans="1:51" s="27" customFormat="1" ht="32.25" customHeight="1">
      <c r="A7" s="540"/>
      <c r="B7" s="220">
        <v>13102</v>
      </c>
      <c r="C7" s="66" t="s">
        <v>314</v>
      </c>
      <c r="D7" s="516">
        <v>11490</v>
      </c>
      <c r="E7" s="516">
        <f t="shared" si="0"/>
        <v>700</v>
      </c>
      <c r="F7" s="523">
        <v>10790</v>
      </c>
      <c r="G7" s="474"/>
      <c r="H7" s="522">
        <v>114</v>
      </c>
      <c r="I7" s="521">
        <f t="shared" si="1"/>
        <v>111.72</v>
      </c>
      <c r="J7" s="519"/>
      <c r="K7" s="520"/>
      <c r="L7" s="520"/>
      <c r="M7" s="520"/>
      <c r="N7" s="520"/>
      <c r="O7" s="520"/>
      <c r="P7" s="520"/>
    </row>
    <row r="8" spans="1:51" s="27" customFormat="1" ht="32.25" customHeight="1">
      <c r="A8" s="540"/>
      <c r="B8" s="220">
        <v>13103</v>
      </c>
      <c r="C8" s="66" t="s">
        <v>315</v>
      </c>
      <c r="D8" s="516">
        <v>12590</v>
      </c>
      <c r="E8" s="516">
        <f t="shared" si="0"/>
        <v>700</v>
      </c>
      <c r="F8" s="523">
        <v>11890</v>
      </c>
      <c r="G8" s="474"/>
      <c r="H8" s="522">
        <v>114</v>
      </c>
      <c r="I8" s="521">
        <f t="shared" si="1"/>
        <v>111.72</v>
      </c>
      <c r="J8" s="519"/>
      <c r="K8" s="520"/>
      <c r="L8" s="520"/>
      <c r="M8" s="520"/>
      <c r="N8" s="520"/>
      <c r="O8" s="520"/>
      <c r="P8" s="520"/>
    </row>
    <row r="9" spans="1:51" s="27" customFormat="1" ht="32.25" customHeight="1">
      <c r="A9" s="540"/>
      <c r="B9" s="220">
        <v>13104</v>
      </c>
      <c r="C9" s="66" t="s">
        <v>316</v>
      </c>
      <c r="D9" s="516">
        <v>12590</v>
      </c>
      <c r="E9" s="516">
        <f t="shared" si="0"/>
        <v>700</v>
      </c>
      <c r="F9" s="523">
        <v>11890</v>
      </c>
      <c r="G9" s="474"/>
      <c r="H9" s="522">
        <v>114</v>
      </c>
      <c r="I9" s="521">
        <f t="shared" si="1"/>
        <v>111.72</v>
      </c>
      <c r="J9" s="519"/>
      <c r="K9" s="520"/>
      <c r="L9" s="520"/>
      <c r="M9" s="520"/>
      <c r="N9" s="520"/>
      <c r="O9" s="520"/>
      <c r="P9" s="520"/>
    </row>
    <row r="10" spans="1:51" s="27" customFormat="1" ht="32.25" customHeight="1">
      <c r="A10" s="540"/>
      <c r="B10" s="220" t="s">
        <v>334</v>
      </c>
      <c r="C10" s="66" t="s">
        <v>333</v>
      </c>
      <c r="D10" s="516">
        <v>12690</v>
      </c>
      <c r="E10" s="516">
        <f t="shared" ref="E10" si="2">D10-F10</f>
        <v>700</v>
      </c>
      <c r="F10" s="523">
        <v>11990</v>
      </c>
      <c r="G10" s="474"/>
      <c r="H10" s="522">
        <v>114</v>
      </c>
      <c r="I10" s="521">
        <f t="shared" si="1"/>
        <v>111.72</v>
      </c>
      <c r="J10" s="519"/>
      <c r="K10" s="520"/>
      <c r="L10" s="520"/>
      <c r="M10" s="520"/>
      <c r="N10" s="520"/>
      <c r="O10" s="520"/>
      <c r="P10" s="520"/>
    </row>
    <row r="11" spans="1:51" s="27" customFormat="1" ht="32.25" customHeight="1">
      <c r="A11" s="540"/>
      <c r="B11" s="220">
        <v>13107</v>
      </c>
      <c r="C11" s="66" t="s">
        <v>317</v>
      </c>
      <c r="D11" s="516">
        <v>12690</v>
      </c>
      <c r="E11" s="516">
        <f t="shared" si="0"/>
        <v>700</v>
      </c>
      <c r="F11" s="523">
        <v>11990</v>
      </c>
      <c r="G11" s="474"/>
      <c r="H11" s="522">
        <v>122</v>
      </c>
      <c r="I11" s="521">
        <f t="shared" si="1"/>
        <v>146.4</v>
      </c>
      <c r="J11" s="519"/>
      <c r="K11" s="520"/>
      <c r="L11" s="520"/>
      <c r="M11" s="520"/>
      <c r="N11" s="520"/>
      <c r="O11" s="520"/>
      <c r="P11" s="520"/>
    </row>
    <row r="12" spans="1:51" s="27" customFormat="1" ht="32.25" customHeight="1">
      <c r="A12" s="540"/>
      <c r="B12" s="220">
        <v>13201</v>
      </c>
      <c r="C12" s="66" t="s">
        <v>318</v>
      </c>
      <c r="D12" s="516">
        <v>11890</v>
      </c>
      <c r="E12" s="516">
        <f t="shared" si="0"/>
        <v>700</v>
      </c>
      <c r="F12" s="523">
        <v>11190</v>
      </c>
      <c r="G12" s="474"/>
      <c r="H12" s="522">
        <v>119</v>
      </c>
      <c r="I12" s="521">
        <f t="shared" si="1"/>
        <v>116.62</v>
      </c>
      <c r="J12" s="519"/>
      <c r="K12" s="520"/>
      <c r="L12" s="520"/>
      <c r="M12" s="520"/>
      <c r="N12" s="520"/>
      <c r="O12" s="520"/>
      <c r="P12" s="520"/>
    </row>
    <row r="13" spans="1:51" s="27" customFormat="1" ht="32.25" customHeight="1">
      <c r="A13" s="540"/>
      <c r="B13" s="220">
        <v>13202</v>
      </c>
      <c r="C13" s="66" t="s">
        <v>319</v>
      </c>
      <c r="D13" s="516">
        <v>12990</v>
      </c>
      <c r="E13" s="516">
        <f t="shared" si="0"/>
        <v>700</v>
      </c>
      <c r="F13" s="523">
        <v>12290</v>
      </c>
      <c r="G13" s="474"/>
      <c r="H13" s="522">
        <v>119</v>
      </c>
      <c r="I13" s="521">
        <f t="shared" si="1"/>
        <v>116.62</v>
      </c>
      <c r="J13" s="519"/>
      <c r="K13" s="520"/>
      <c r="L13" s="520"/>
      <c r="M13" s="520"/>
      <c r="N13" s="520"/>
      <c r="O13" s="520"/>
      <c r="P13" s="520"/>
    </row>
    <row r="14" spans="1:51" s="27" customFormat="1" ht="32.25" customHeight="1">
      <c r="A14" s="540"/>
      <c r="B14" s="220">
        <v>13203</v>
      </c>
      <c r="C14" s="66" t="s">
        <v>320</v>
      </c>
      <c r="D14" s="516">
        <v>12990</v>
      </c>
      <c r="E14" s="516">
        <f t="shared" si="0"/>
        <v>700</v>
      </c>
      <c r="F14" s="523">
        <v>12290</v>
      </c>
      <c r="G14" s="474"/>
      <c r="H14" s="522">
        <v>119</v>
      </c>
      <c r="I14" s="521">
        <f t="shared" si="1"/>
        <v>116.62</v>
      </c>
      <c r="J14" s="519"/>
      <c r="K14" s="520"/>
      <c r="L14" s="520"/>
      <c r="M14" s="520"/>
      <c r="N14" s="520"/>
      <c r="O14" s="520"/>
      <c r="P14" s="520"/>
    </row>
    <row r="15" spans="1:51" s="27" customFormat="1" ht="32.25" customHeight="1">
      <c r="A15" s="540"/>
      <c r="B15" s="220">
        <v>13204</v>
      </c>
      <c r="C15" s="66" t="s">
        <v>322</v>
      </c>
      <c r="D15" s="516">
        <v>13590</v>
      </c>
      <c r="E15" s="516">
        <f t="shared" si="0"/>
        <v>700</v>
      </c>
      <c r="F15" s="523">
        <v>12890</v>
      </c>
      <c r="G15" s="474"/>
      <c r="H15" s="522">
        <v>120</v>
      </c>
      <c r="I15" s="521">
        <f t="shared" si="1"/>
        <v>117.6</v>
      </c>
      <c r="J15" s="519"/>
      <c r="K15" s="520"/>
      <c r="L15" s="520"/>
      <c r="M15" s="520"/>
      <c r="N15" s="520"/>
      <c r="O15" s="520"/>
      <c r="P15" s="520"/>
    </row>
    <row r="16" spans="1:51" s="27" customFormat="1" ht="32.25" customHeight="1">
      <c r="A16" s="540"/>
      <c r="B16" s="220" t="s">
        <v>443</v>
      </c>
      <c r="C16" s="66" t="s">
        <v>444</v>
      </c>
      <c r="D16" s="516">
        <v>13590</v>
      </c>
      <c r="E16" s="516">
        <f t="shared" ref="E16" si="3">D16-F16</f>
        <v>700</v>
      </c>
      <c r="F16" s="523">
        <v>12890</v>
      </c>
      <c r="G16" s="474"/>
      <c r="H16" s="522">
        <v>120</v>
      </c>
      <c r="I16" s="521">
        <f t="shared" si="1"/>
        <v>117.6</v>
      </c>
      <c r="J16" s="519"/>
      <c r="K16" s="520"/>
      <c r="L16" s="520"/>
      <c r="M16" s="520"/>
      <c r="N16" s="520"/>
      <c r="O16" s="520"/>
      <c r="P16" s="520"/>
    </row>
    <row r="17" spans="1:51" s="27" customFormat="1" ht="38.25" customHeight="1">
      <c r="A17" s="540"/>
      <c r="B17" s="220" t="s">
        <v>331</v>
      </c>
      <c r="C17" s="66" t="s">
        <v>329</v>
      </c>
      <c r="D17" s="516">
        <v>14190</v>
      </c>
      <c r="E17" s="516">
        <f t="shared" si="0"/>
        <v>700</v>
      </c>
      <c r="F17" s="523">
        <v>13490</v>
      </c>
      <c r="G17" s="474"/>
      <c r="H17" s="522">
        <v>136</v>
      </c>
      <c r="I17" s="521">
        <f t="shared" si="1"/>
        <v>163.19999999999999</v>
      </c>
      <c r="J17" s="519"/>
      <c r="K17" s="520"/>
      <c r="L17" s="520"/>
      <c r="M17" s="520"/>
      <c r="N17" s="520"/>
      <c r="O17" s="520"/>
      <c r="P17" s="520"/>
    </row>
    <row r="18" spans="1:51" s="27" customFormat="1" ht="38.25" customHeight="1">
      <c r="A18" s="540"/>
      <c r="B18" s="220" t="s">
        <v>332</v>
      </c>
      <c r="C18" s="66" t="s">
        <v>330</v>
      </c>
      <c r="D18" s="516">
        <v>14190</v>
      </c>
      <c r="E18" s="516">
        <f t="shared" si="0"/>
        <v>700</v>
      </c>
      <c r="F18" s="523">
        <v>13490</v>
      </c>
      <c r="G18" s="474"/>
      <c r="H18" s="522">
        <v>136</v>
      </c>
      <c r="I18" s="521">
        <f t="shared" si="1"/>
        <v>163.19999999999999</v>
      </c>
      <c r="J18" s="519"/>
      <c r="K18" s="520"/>
      <c r="L18" s="520"/>
      <c r="M18" s="520"/>
      <c r="N18" s="520"/>
      <c r="O18" s="520"/>
      <c r="P18" s="520"/>
    </row>
    <row r="19" spans="1:51" s="27" customFormat="1" ht="32.25" customHeight="1">
      <c r="A19" s="540"/>
      <c r="B19" s="535" t="s">
        <v>327</v>
      </c>
      <c r="C19" s="536" t="s">
        <v>325</v>
      </c>
      <c r="D19" s="516">
        <v>14790</v>
      </c>
      <c r="E19" s="516">
        <f t="shared" si="0"/>
        <v>700</v>
      </c>
      <c r="F19" s="523">
        <v>14090</v>
      </c>
      <c r="G19" s="474"/>
      <c r="H19" s="522">
        <v>137</v>
      </c>
      <c r="I19" s="521">
        <f t="shared" si="1"/>
        <v>164.4</v>
      </c>
      <c r="J19" s="519"/>
      <c r="K19" s="520"/>
      <c r="L19" s="520"/>
      <c r="M19" s="520"/>
      <c r="N19" s="520"/>
      <c r="O19" s="520"/>
      <c r="P19" s="520"/>
    </row>
    <row r="20" spans="1:51" s="27" customFormat="1" ht="32.25" customHeight="1">
      <c r="A20" s="540"/>
      <c r="B20" s="220" t="s">
        <v>446</v>
      </c>
      <c r="C20" s="66" t="s">
        <v>445</v>
      </c>
      <c r="D20" s="516">
        <v>14790</v>
      </c>
      <c r="E20" s="516">
        <f t="shared" ref="E20" si="4">D20-F20</f>
        <v>700</v>
      </c>
      <c r="F20" s="523">
        <v>14090</v>
      </c>
      <c r="G20" s="474"/>
      <c r="H20" s="522">
        <v>137</v>
      </c>
      <c r="I20" s="521">
        <f t="shared" si="1"/>
        <v>164.4</v>
      </c>
      <c r="J20" s="519"/>
      <c r="K20" s="520"/>
      <c r="L20" s="520"/>
      <c r="M20" s="520"/>
      <c r="N20" s="520"/>
      <c r="O20" s="520"/>
      <c r="P20" s="520"/>
    </row>
    <row r="21" spans="1:51" s="27" customFormat="1" ht="32.25" customHeight="1">
      <c r="A21" s="540"/>
      <c r="B21" s="220" t="s">
        <v>335</v>
      </c>
      <c r="C21" s="66" t="s">
        <v>448</v>
      </c>
      <c r="D21" s="516">
        <v>15490</v>
      </c>
      <c r="E21" s="516">
        <f t="shared" ref="E21" si="5">D21-F21</f>
        <v>700</v>
      </c>
      <c r="F21" s="523">
        <v>14790</v>
      </c>
      <c r="G21" s="474"/>
      <c r="H21" s="522">
        <v>137</v>
      </c>
      <c r="I21" s="521">
        <f t="shared" si="1"/>
        <v>164.4</v>
      </c>
      <c r="J21" s="519"/>
      <c r="K21" s="520"/>
      <c r="L21" s="520"/>
      <c r="M21" s="520"/>
      <c r="N21" s="520"/>
      <c r="O21" s="520"/>
      <c r="P21" s="520"/>
    </row>
    <row r="22" spans="1:51" s="27" customFormat="1" ht="32.25" customHeight="1">
      <c r="A22" s="540"/>
      <c r="B22" s="220">
        <v>13153</v>
      </c>
      <c r="C22" s="66" t="s">
        <v>321</v>
      </c>
      <c r="D22" s="516">
        <v>14990</v>
      </c>
      <c r="E22" s="516">
        <f t="shared" si="0"/>
        <v>700</v>
      </c>
      <c r="F22" s="523">
        <v>14290</v>
      </c>
      <c r="G22" s="474"/>
      <c r="H22" s="522">
        <v>117</v>
      </c>
      <c r="I22" s="521">
        <f t="shared" si="1"/>
        <v>114.66</v>
      </c>
      <c r="J22" s="9"/>
      <c r="K22" s="9"/>
      <c r="L22" s="9"/>
      <c r="M22" s="9"/>
      <c r="N22" s="9"/>
      <c r="O22" s="9"/>
      <c r="P22" s="9"/>
    </row>
    <row r="23" spans="1:51" s="27" customFormat="1" ht="32.25" customHeight="1" thickBot="1">
      <c r="A23" s="540"/>
      <c r="B23" s="227" t="s">
        <v>326</v>
      </c>
      <c r="C23" s="228" t="s">
        <v>447</v>
      </c>
      <c r="D23" s="353">
        <v>14990</v>
      </c>
      <c r="E23" s="353">
        <f t="shared" si="0"/>
        <v>700</v>
      </c>
      <c r="F23" s="434">
        <v>14290</v>
      </c>
      <c r="G23" s="515"/>
      <c r="H23" s="328">
        <v>117</v>
      </c>
      <c r="I23" s="331">
        <f t="shared" si="1"/>
        <v>114.66</v>
      </c>
      <c r="J23" s="9"/>
      <c r="K23" s="9"/>
      <c r="L23" s="9"/>
      <c r="M23" s="9"/>
      <c r="N23" s="9"/>
      <c r="O23" s="9"/>
      <c r="P23" s="9"/>
    </row>
    <row r="24" spans="1:51" s="27" customFormat="1" ht="39.75" customHeight="1" thickBot="1">
      <c r="A24" s="335"/>
      <c r="B24" s="336"/>
      <c r="C24" s="337"/>
      <c r="D24" s="19"/>
      <c r="E24" s="19"/>
      <c r="F24" s="436"/>
      <c r="H24" s="343"/>
      <c r="I24" s="344"/>
      <c r="J24" s="9"/>
      <c r="K24" s="9"/>
      <c r="L24" s="9"/>
      <c r="M24" s="9"/>
      <c r="N24" s="9"/>
      <c r="O24" s="9"/>
      <c r="P24" s="9"/>
    </row>
    <row r="25" spans="1:51" s="200" customFormat="1" ht="34.5" customHeight="1">
      <c r="A25" s="308"/>
      <c r="B25" s="564" t="s">
        <v>471</v>
      </c>
      <c r="C25" s="565"/>
      <c r="D25" s="565"/>
      <c r="E25" s="565"/>
      <c r="F25" s="437"/>
      <c r="G25" s="524"/>
      <c r="H25" s="354"/>
      <c r="I25" s="355"/>
      <c r="J25" s="519"/>
      <c r="K25" s="520"/>
      <c r="L25" s="520"/>
      <c r="M25" s="198"/>
      <c r="N25" s="198"/>
      <c r="O25" s="198"/>
      <c r="P25" s="520"/>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9"/>
      <c r="AP25" s="199"/>
      <c r="AQ25" s="199"/>
      <c r="AR25" s="199"/>
      <c r="AS25" s="199"/>
      <c r="AT25" s="199"/>
      <c r="AU25" s="199"/>
      <c r="AV25" s="199"/>
      <c r="AW25" s="199"/>
      <c r="AX25" s="199"/>
      <c r="AY25" s="199"/>
    </row>
    <row r="26" spans="1:51" s="27" customFormat="1" ht="38.25" customHeight="1">
      <c r="A26" s="540"/>
      <c r="B26" s="220" t="s">
        <v>353</v>
      </c>
      <c r="C26" s="66" t="s">
        <v>338</v>
      </c>
      <c r="D26" s="516">
        <v>13990</v>
      </c>
      <c r="E26" s="516">
        <f t="shared" ref="E26:E34" si="6">D26-F26</f>
        <v>800</v>
      </c>
      <c r="F26" s="523">
        <v>13190</v>
      </c>
      <c r="G26" s="474"/>
      <c r="H26" s="522">
        <v>126</v>
      </c>
      <c r="I26" s="521">
        <f t="shared" ref="I26:I34" si="7">IF(H26&lt;=90,0,IF(H26&lt;=100,C$122*H26,IF(H26&lt;=120,H26*C$125,IF(H26&lt;=140,H26*C$126,IF(H26&lt;=160,H26*C$127,IF(H26&lt;=180,H26*C$128,"check"))))))</f>
        <v>151.19999999999999</v>
      </c>
      <c r="J26" s="519"/>
      <c r="K26" s="520"/>
      <c r="L26" s="520"/>
      <c r="M26" s="520"/>
      <c r="N26" s="520"/>
      <c r="O26" s="520"/>
      <c r="P26" s="520"/>
    </row>
    <row r="27" spans="1:51" s="27" customFormat="1" ht="38.25" customHeight="1">
      <c r="A27" s="540"/>
      <c r="B27" s="220" t="s">
        <v>354</v>
      </c>
      <c r="C27" s="66" t="s">
        <v>322</v>
      </c>
      <c r="D27" s="516">
        <v>15590</v>
      </c>
      <c r="E27" s="516">
        <f t="shared" si="6"/>
        <v>800</v>
      </c>
      <c r="F27" s="523">
        <v>14790</v>
      </c>
      <c r="G27" s="474"/>
      <c r="H27" s="522">
        <v>128</v>
      </c>
      <c r="I27" s="521">
        <f t="shared" si="7"/>
        <v>153.6</v>
      </c>
      <c r="J27" s="519"/>
      <c r="K27" s="520"/>
      <c r="L27" s="520"/>
      <c r="M27" s="520"/>
      <c r="N27" s="520"/>
      <c r="O27" s="520"/>
      <c r="P27" s="520"/>
    </row>
    <row r="28" spans="1:51" s="27" customFormat="1" ht="38.25" customHeight="1">
      <c r="A28" s="540"/>
      <c r="B28" s="220" t="s">
        <v>355</v>
      </c>
      <c r="C28" s="66" t="s">
        <v>336</v>
      </c>
      <c r="D28" s="516">
        <v>16290</v>
      </c>
      <c r="E28" s="516">
        <f t="shared" ref="E28" si="8">D28-F28</f>
        <v>800</v>
      </c>
      <c r="F28" s="523">
        <v>15490</v>
      </c>
      <c r="G28" s="474"/>
      <c r="H28" s="522">
        <v>134</v>
      </c>
      <c r="I28" s="521">
        <f t="shared" si="7"/>
        <v>160.79999999999998</v>
      </c>
      <c r="J28" s="519"/>
      <c r="K28" s="520"/>
      <c r="L28" s="520"/>
      <c r="M28" s="520"/>
      <c r="N28" s="520"/>
      <c r="O28" s="520"/>
      <c r="P28" s="520"/>
    </row>
    <row r="29" spans="1:51" s="27" customFormat="1" ht="38.25" customHeight="1">
      <c r="A29" s="540"/>
      <c r="B29" s="220" t="s">
        <v>356</v>
      </c>
      <c r="C29" s="66" t="s">
        <v>339</v>
      </c>
      <c r="D29" s="516">
        <v>15790</v>
      </c>
      <c r="E29" s="516">
        <f t="shared" si="6"/>
        <v>800</v>
      </c>
      <c r="F29" s="523">
        <v>14990</v>
      </c>
      <c r="G29" s="474"/>
      <c r="H29" s="522">
        <v>143</v>
      </c>
      <c r="I29" s="521">
        <f t="shared" si="7"/>
        <v>264.55</v>
      </c>
      <c r="J29" s="519"/>
      <c r="K29" s="520"/>
      <c r="L29" s="520"/>
      <c r="M29" s="520"/>
      <c r="N29" s="520"/>
      <c r="O29" s="520"/>
      <c r="P29" s="520"/>
    </row>
    <row r="30" spans="1:51" s="27" customFormat="1" ht="38.25" customHeight="1">
      <c r="A30" s="540"/>
      <c r="B30" s="220" t="s">
        <v>357</v>
      </c>
      <c r="C30" s="66" t="s">
        <v>337</v>
      </c>
      <c r="D30" s="516">
        <v>17390</v>
      </c>
      <c r="E30" s="516">
        <f t="shared" si="6"/>
        <v>800</v>
      </c>
      <c r="F30" s="523">
        <v>16590</v>
      </c>
      <c r="G30" s="474"/>
      <c r="H30" s="522">
        <v>153</v>
      </c>
      <c r="I30" s="521">
        <f t="shared" si="7"/>
        <v>283.05</v>
      </c>
      <c r="J30" s="519"/>
      <c r="K30" s="520"/>
      <c r="L30" s="520"/>
      <c r="M30" s="520"/>
      <c r="N30" s="520"/>
      <c r="O30" s="520"/>
      <c r="P30" s="520"/>
    </row>
    <row r="31" spans="1:51" s="27" customFormat="1" ht="38.25" customHeight="1">
      <c r="A31" s="540"/>
      <c r="B31" s="220" t="s">
        <v>352</v>
      </c>
      <c r="C31" s="66" t="s">
        <v>341</v>
      </c>
      <c r="D31" s="516">
        <v>16890</v>
      </c>
      <c r="E31" s="516">
        <f t="shared" si="6"/>
        <v>800</v>
      </c>
      <c r="F31" s="523">
        <v>16090</v>
      </c>
      <c r="G31" s="474"/>
      <c r="H31" s="522">
        <v>118</v>
      </c>
      <c r="I31" s="521">
        <f t="shared" si="7"/>
        <v>115.64</v>
      </c>
      <c r="J31" s="519"/>
      <c r="K31" s="520"/>
      <c r="L31" s="520"/>
      <c r="M31" s="520"/>
      <c r="N31" s="520"/>
      <c r="O31" s="520"/>
      <c r="P31" s="520"/>
    </row>
    <row r="32" spans="1:51" s="27" customFormat="1" ht="38.25" customHeight="1">
      <c r="A32" s="540"/>
      <c r="B32" s="535" t="s">
        <v>358</v>
      </c>
      <c r="C32" s="536" t="s">
        <v>311</v>
      </c>
      <c r="D32" s="516">
        <v>15890</v>
      </c>
      <c r="E32" s="516">
        <f t="shared" ref="E32:E33" si="9">D32-F32</f>
        <v>800</v>
      </c>
      <c r="F32" s="523">
        <v>15090</v>
      </c>
      <c r="G32" s="474"/>
      <c r="H32" s="522">
        <v>117</v>
      </c>
      <c r="I32" s="521">
        <f t="shared" si="7"/>
        <v>114.66</v>
      </c>
      <c r="J32" s="519"/>
      <c r="K32" s="520"/>
      <c r="L32" s="520"/>
      <c r="M32" s="520"/>
      <c r="N32" s="520"/>
      <c r="O32" s="520"/>
      <c r="P32" s="520"/>
    </row>
    <row r="33" spans="1:51" s="27" customFormat="1" ht="38.25" customHeight="1">
      <c r="A33" s="540"/>
      <c r="B33" s="220" t="s">
        <v>359</v>
      </c>
      <c r="C33" s="66" t="s">
        <v>328</v>
      </c>
      <c r="D33" s="516">
        <v>17590</v>
      </c>
      <c r="E33" s="516">
        <f t="shared" si="9"/>
        <v>600</v>
      </c>
      <c r="F33" s="523">
        <v>16990</v>
      </c>
      <c r="G33" s="474"/>
      <c r="H33" s="522">
        <v>117</v>
      </c>
      <c r="I33" s="521">
        <f t="shared" si="7"/>
        <v>114.66</v>
      </c>
      <c r="J33" s="519"/>
      <c r="K33" s="520"/>
      <c r="L33" s="520"/>
      <c r="M33" s="520"/>
      <c r="N33" s="520"/>
      <c r="O33" s="520"/>
      <c r="P33" s="520"/>
    </row>
    <row r="34" spans="1:51" s="27" customFormat="1" ht="38.25" customHeight="1">
      <c r="A34" s="540"/>
      <c r="B34" s="220" t="s">
        <v>360</v>
      </c>
      <c r="C34" s="66" t="s">
        <v>340</v>
      </c>
      <c r="D34" s="516">
        <v>17720</v>
      </c>
      <c r="E34" s="516">
        <f t="shared" si="6"/>
        <v>0</v>
      </c>
      <c r="F34" s="523">
        <v>17720</v>
      </c>
      <c r="G34" s="474"/>
      <c r="H34" s="522">
        <v>124</v>
      </c>
      <c r="I34" s="521">
        <f t="shared" si="7"/>
        <v>148.79999999999998</v>
      </c>
      <c r="J34" s="519"/>
      <c r="K34" s="520"/>
      <c r="L34" s="520"/>
      <c r="M34" s="520"/>
      <c r="N34" s="520"/>
      <c r="O34" s="520"/>
      <c r="P34" s="520"/>
    </row>
    <row r="35" spans="1:51" s="48" customFormat="1" ht="39.75" customHeight="1" thickBot="1">
      <c r="B35" s="370"/>
      <c r="C35" s="337"/>
      <c r="D35" s="371"/>
      <c r="E35" s="371"/>
      <c r="F35" s="444"/>
      <c r="H35" s="373"/>
      <c r="I35" s="374"/>
      <c r="J35" s="519"/>
      <c r="K35" s="520"/>
      <c r="L35" s="520"/>
      <c r="M35" s="520"/>
      <c r="N35" s="520"/>
      <c r="O35" s="520"/>
      <c r="P35" s="520"/>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row>
    <row r="36" spans="1:51" s="200" customFormat="1" ht="34.5" customHeight="1" thickBot="1">
      <c r="A36" s="308"/>
      <c r="B36" s="564" t="s">
        <v>472</v>
      </c>
      <c r="C36" s="565"/>
      <c r="D36" s="565"/>
      <c r="E36" s="565"/>
      <c r="F36" s="437"/>
      <c r="G36" s="524"/>
      <c r="H36" s="354"/>
      <c r="I36" s="355"/>
      <c r="J36" s="519"/>
      <c r="K36" s="520"/>
      <c r="L36" s="520"/>
      <c r="M36" s="198"/>
      <c r="N36" s="198"/>
      <c r="O36" s="198"/>
      <c r="P36" s="520"/>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c r="AY36" s="199"/>
    </row>
    <row r="37" spans="1:51" s="9" customFormat="1" ht="27" customHeight="1">
      <c r="A37" s="263"/>
      <c r="B37" s="550" t="s">
        <v>1</v>
      </c>
      <c r="C37" s="552" t="s">
        <v>0</v>
      </c>
      <c r="D37" s="558" t="s">
        <v>223</v>
      </c>
      <c r="E37" s="558" t="s">
        <v>267</v>
      </c>
      <c r="F37" s="560" t="s">
        <v>237</v>
      </c>
      <c r="G37" s="391"/>
      <c r="H37" s="538" t="s">
        <v>236</v>
      </c>
      <c r="I37" s="538" t="s">
        <v>410</v>
      </c>
      <c r="J37" s="258"/>
      <c r="K37" s="259"/>
      <c r="L37" s="259"/>
      <c r="M37" s="259"/>
      <c r="N37" s="259"/>
      <c r="O37" s="259"/>
      <c r="P37" s="259"/>
    </row>
    <row r="38" spans="1:51" s="9" customFormat="1" ht="78.75" customHeight="1" thickBot="1">
      <c r="A38" s="263"/>
      <c r="B38" s="551"/>
      <c r="C38" s="553"/>
      <c r="D38" s="559"/>
      <c r="E38" s="559"/>
      <c r="F38" s="561"/>
      <c r="G38" s="390"/>
      <c r="H38" s="539"/>
      <c r="I38" s="539"/>
      <c r="J38" s="258"/>
      <c r="K38" s="259"/>
      <c r="L38" s="259"/>
      <c r="M38" s="259"/>
      <c r="N38" s="259"/>
      <c r="O38" s="259"/>
      <c r="P38" s="259"/>
    </row>
    <row r="39" spans="1:51" s="48" customFormat="1" ht="39.75" customHeight="1">
      <c r="B39" s="221" t="s">
        <v>464</v>
      </c>
      <c r="C39" s="215" t="s">
        <v>465</v>
      </c>
      <c r="D39" s="43">
        <v>14790</v>
      </c>
      <c r="E39" s="47">
        <f t="shared" ref="E39" si="10">D39-F39</f>
        <v>200</v>
      </c>
      <c r="F39" s="442">
        <v>14590</v>
      </c>
      <c r="H39" s="334">
        <v>132</v>
      </c>
      <c r="I39" s="322">
        <f t="shared" ref="I39:I55" si="11">IF(H39&lt;=90,0,IF(H39&lt;=100,C$122*H39,IF(H39&lt;=120,H39*C$125,IF(H39&lt;=140,H39*C$126,IF(H39&lt;=160,H39*C$127,IF(H39&lt;=180,H39*C$128,"check"))))))</f>
        <v>158.4</v>
      </c>
      <c r="J39" s="519"/>
      <c r="K39" s="520"/>
      <c r="L39" s="520"/>
      <c r="M39" s="520"/>
      <c r="N39" s="520"/>
      <c r="O39" s="520"/>
      <c r="P39" s="520"/>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row>
    <row r="40" spans="1:51" s="48" customFormat="1" ht="39.75" customHeight="1">
      <c r="B40" s="221" t="s">
        <v>361</v>
      </c>
      <c r="C40" s="215" t="s">
        <v>323</v>
      </c>
      <c r="D40" s="43">
        <v>15590</v>
      </c>
      <c r="E40" s="47">
        <f t="shared" ref="E40:E55" si="12">D40-F40</f>
        <v>200</v>
      </c>
      <c r="F40" s="442">
        <v>15390</v>
      </c>
      <c r="H40" s="334">
        <v>132</v>
      </c>
      <c r="I40" s="322">
        <f t="shared" si="11"/>
        <v>158.4</v>
      </c>
      <c r="J40" s="519"/>
      <c r="K40" s="520"/>
      <c r="L40" s="520"/>
      <c r="M40" s="520"/>
      <c r="N40" s="520"/>
      <c r="O40" s="520"/>
      <c r="P40" s="520"/>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row>
    <row r="41" spans="1:51" s="48" customFormat="1" ht="39.75" customHeight="1">
      <c r="B41" s="221" t="s">
        <v>362</v>
      </c>
      <c r="C41" s="215" t="s">
        <v>324</v>
      </c>
      <c r="D41" s="43">
        <v>16690</v>
      </c>
      <c r="E41" s="47">
        <f t="shared" si="12"/>
        <v>200</v>
      </c>
      <c r="F41" s="442">
        <v>16490</v>
      </c>
      <c r="H41" s="334">
        <v>132</v>
      </c>
      <c r="I41" s="322">
        <f t="shared" si="11"/>
        <v>158.4</v>
      </c>
      <c r="J41" s="519"/>
      <c r="K41" s="520"/>
      <c r="L41" s="520"/>
      <c r="M41" s="520"/>
      <c r="N41" s="520"/>
      <c r="O41" s="520"/>
      <c r="P41" s="520"/>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row>
    <row r="42" spans="1:51" s="48" customFormat="1" ht="39.75" customHeight="1">
      <c r="B42" s="221" t="s">
        <v>363</v>
      </c>
      <c r="C42" s="215" t="s">
        <v>342</v>
      </c>
      <c r="D42" s="43">
        <v>17190</v>
      </c>
      <c r="E42" s="47">
        <f t="shared" si="12"/>
        <v>200</v>
      </c>
      <c r="F42" s="442">
        <v>16990</v>
      </c>
      <c r="H42" s="334">
        <v>146</v>
      </c>
      <c r="I42" s="322">
        <f t="shared" si="11"/>
        <v>270.10000000000002</v>
      </c>
      <c r="J42" s="519"/>
      <c r="K42" s="520"/>
      <c r="L42" s="520"/>
      <c r="M42" s="520"/>
      <c r="N42" s="520"/>
      <c r="O42" s="520"/>
      <c r="P42" s="520"/>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row>
    <row r="43" spans="1:51" s="48" customFormat="1" ht="39.75" customHeight="1">
      <c r="B43" s="221" t="s">
        <v>364</v>
      </c>
      <c r="C43" s="215" t="s">
        <v>343</v>
      </c>
      <c r="D43" s="43">
        <v>17780</v>
      </c>
      <c r="E43" s="47">
        <f t="shared" si="12"/>
        <v>200</v>
      </c>
      <c r="F43" s="442">
        <v>17580</v>
      </c>
      <c r="H43" s="334">
        <v>146</v>
      </c>
      <c r="I43" s="322">
        <f t="shared" si="11"/>
        <v>270.10000000000002</v>
      </c>
      <c r="J43" s="519"/>
      <c r="K43" s="520"/>
      <c r="L43" s="520"/>
      <c r="M43" s="520"/>
      <c r="N43" s="520"/>
      <c r="O43" s="520"/>
      <c r="P43" s="520"/>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row>
    <row r="44" spans="1:51" s="48" customFormat="1" ht="39.75" customHeight="1">
      <c r="B44" s="221" t="s">
        <v>365</v>
      </c>
      <c r="C44" s="215" t="s">
        <v>344</v>
      </c>
      <c r="D44" s="43">
        <v>16490</v>
      </c>
      <c r="E44" s="47">
        <f t="shared" si="12"/>
        <v>200</v>
      </c>
      <c r="F44" s="442">
        <v>16290</v>
      </c>
      <c r="H44" s="334">
        <v>123</v>
      </c>
      <c r="I44" s="322">
        <f t="shared" si="11"/>
        <v>147.6</v>
      </c>
      <c r="J44" s="519"/>
      <c r="K44" s="520"/>
      <c r="L44" s="520"/>
      <c r="M44" s="520"/>
      <c r="N44" s="520"/>
      <c r="O44" s="520"/>
      <c r="P44" s="520"/>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row>
    <row r="45" spans="1:51" s="48" customFormat="1" ht="39.75" customHeight="1">
      <c r="B45" s="221" t="s">
        <v>466</v>
      </c>
      <c r="C45" s="215" t="s">
        <v>345</v>
      </c>
      <c r="D45" s="43">
        <v>17220</v>
      </c>
      <c r="E45" s="47">
        <f t="shared" si="12"/>
        <v>0</v>
      </c>
      <c r="F45" s="442">
        <v>17220</v>
      </c>
      <c r="H45" s="334">
        <v>123</v>
      </c>
      <c r="I45" s="322">
        <f t="shared" si="11"/>
        <v>147.6</v>
      </c>
      <c r="J45" s="519"/>
      <c r="K45" s="520"/>
      <c r="L45" s="520"/>
      <c r="M45" s="520"/>
      <c r="N45" s="520"/>
      <c r="O45" s="520"/>
      <c r="P45" s="520"/>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row>
    <row r="46" spans="1:51" s="48" customFormat="1" ht="39.75" customHeight="1">
      <c r="B46" s="221" t="s">
        <v>366</v>
      </c>
      <c r="C46" s="215" t="s">
        <v>311</v>
      </c>
      <c r="D46" s="43">
        <v>17090</v>
      </c>
      <c r="E46" s="47">
        <f t="shared" si="12"/>
        <v>200</v>
      </c>
      <c r="F46" s="442">
        <v>16890</v>
      </c>
      <c r="H46" s="334">
        <v>130</v>
      </c>
      <c r="I46" s="322">
        <f t="shared" si="11"/>
        <v>156</v>
      </c>
      <c r="J46" s="519"/>
      <c r="K46" s="520"/>
      <c r="L46" s="520"/>
      <c r="M46" s="520"/>
      <c r="N46" s="520"/>
      <c r="O46" s="520"/>
      <c r="P46" s="520"/>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row>
    <row r="47" spans="1:51" s="48" customFormat="1" ht="39.75" customHeight="1">
      <c r="B47" s="221" t="s">
        <v>367</v>
      </c>
      <c r="C47" s="215" t="s">
        <v>312</v>
      </c>
      <c r="D47" s="43">
        <v>17720</v>
      </c>
      <c r="E47" s="47">
        <f t="shared" si="12"/>
        <v>0</v>
      </c>
      <c r="F47" s="442">
        <v>17720</v>
      </c>
      <c r="H47" s="334">
        <v>130</v>
      </c>
      <c r="I47" s="322">
        <f t="shared" si="11"/>
        <v>156</v>
      </c>
      <c r="J47" s="519"/>
      <c r="K47" s="520"/>
      <c r="L47" s="520"/>
      <c r="M47" s="520"/>
      <c r="N47" s="520"/>
      <c r="O47" s="520"/>
      <c r="P47" s="520"/>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row>
    <row r="48" spans="1:51" s="48" customFormat="1" ht="39.75" customHeight="1">
      <c r="B48" s="221" t="s">
        <v>376</v>
      </c>
      <c r="C48" s="215" t="s">
        <v>377</v>
      </c>
      <c r="D48" s="43">
        <v>19320</v>
      </c>
      <c r="E48" s="47">
        <f t="shared" ref="E48" si="13">D48-F48</f>
        <v>0</v>
      </c>
      <c r="F48" s="442">
        <v>19320</v>
      </c>
      <c r="H48" s="334">
        <v>130</v>
      </c>
      <c r="I48" s="322">
        <f t="shared" si="11"/>
        <v>156</v>
      </c>
      <c r="J48" s="519"/>
      <c r="K48" s="520"/>
      <c r="L48" s="520"/>
      <c r="M48" s="520"/>
      <c r="N48" s="520"/>
      <c r="O48" s="520"/>
      <c r="P48" s="520"/>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row>
    <row r="49" spans="1:51" s="48" customFormat="1" ht="39.75" customHeight="1">
      <c r="B49" s="221" t="s">
        <v>368</v>
      </c>
      <c r="C49" s="215" t="s">
        <v>346</v>
      </c>
      <c r="D49" s="43">
        <v>19090</v>
      </c>
      <c r="E49" s="47">
        <f t="shared" si="12"/>
        <v>200</v>
      </c>
      <c r="F49" s="442">
        <v>18890</v>
      </c>
      <c r="H49" s="334">
        <v>135</v>
      </c>
      <c r="I49" s="322">
        <f t="shared" si="11"/>
        <v>162</v>
      </c>
      <c r="J49" s="519"/>
      <c r="K49" s="520"/>
      <c r="L49" s="520"/>
      <c r="M49" s="520"/>
      <c r="N49" s="520"/>
      <c r="O49" s="520"/>
      <c r="P49" s="520"/>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row>
    <row r="50" spans="1:51" s="48" customFormat="1" ht="39.75" customHeight="1">
      <c r="B50" s="221" t="s">
        <v>369</v>
      </c>
      <c r="C50" s="215" t="s">
        <v>347</v>
      </c>
      <c r="D50" s="43">
        <v>20190</v>
      </c>
      <c r="E50" s="47">
        <f t="shared" si="12"/>
        <v>200</v>
      </c>
      <c r="F50" s="442">
        <v>19990</v>
      </c>
      <c r="H50" s="334">
        <v>135</v>
      </c>
      <c r="I50" s="322">
        <f t="shared" si="11"/>
        <v>162</v>
      </c>
      <c r="J50" s="519"/>
      <c r="K50" s="520"/>
      <c r="L50" s="520"/>
      <c r="M50" s="520"/>
      <c r="N50" s="520"/>
      <c r="O50" s="520"/>
      <c r="P50" s="520"/>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row>
    <row r="51" spans="1:51" s="48" customFormat="1" ht="39.75" customHeight="1">
      <c r="B51" s="221" t="s">
        <v>370</v>
      </c>
      <c r="C51" s="215" t="s">
        <v>348</v>
      </c>
      <c r="D51" s="43">
        <v>19590</v>
      </c>
      <c r="E51" s="47">
        <f t="shared" si="12"/>
        <v>200</v>
      </c>
      <c r="F51" s="442">
        <v>19390</v>
      </c>
      <c r="H51" s="334">
        <v>106</v>
      </c>
      <c r="I51" s="322">
        <f t="shared" si="11"/>
        <v>103.88</v>
      </c>
      <c r="J51" s="519"/>
      <c r="K51" s="520"/>
      <c r="L51" s="520"/>
      <c r="M51" s="520"/>
      <c r="N51" s="520"/>
      <c r="O51" s="520"/>
      <c r="P51" s="520"/>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row>
    <row r="52" spans="1:51" s="48" customFormat="1" ht="39.75" customHeight="1">
      <c r="B52" s="221" t="s">
        <v>371</v>
      </c>
      <c r="C52" s="215" t="s">
        <v>349</v>
      </c>
      <c r="D52" s="43">
        <v>20690</v>
      </c>
      <c r="E52" s="47">
        <f t="shared" si="12"/>
        <v>200</v>
      </c>
      <c r="F52" s="442">
        <v>20490</v>
      </c>
      <c r="H52" s="334">
        <v>106</v>
      </c>
      <c r="I52" s="322">
        <f t="shared" si="11"/>
        <v>103.88</v>
      </c>
      <c r="J52" s="519"/>
      <c r="K52" s="520"/>
      <c r="L52" s="520"/>
      <c r="M52" s="520"/>
      <c r="N52" s="520"/>
      <c r="O52" s="520"/>
      <c r="P52" s="520"/>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row>
    <row r="53" spans="1:51" s="48" customFormat="1" ht="39.75" customHeight="1">
      <c r="B53" s="221" t="s">
        <v>374</v>
      </c>
      <c r="C53" s="215" t="s">
        <v>375</v>
      </c>
      <c r="D53" s="43">
        <v>21690</v>
      </c>
      <c r="E53" s="47">
        <f t="shared" ref="E53" si="14">D53-F53</f>
        <v>200</v>
      </c>
      <c r="F53" s="442">
        <v>21490</v>
      </c>
      <c r="H53" s="334">
        <v>106</v>
      </c>
      <c r="I53" s="322">
        <f t="shared" si="11"/>
        <v>103.88</v>
      </c>
      <c r="J53" s="519"/>
      <c r="K53" s="520"/>
      <c r="L53" s="520"/>
      <c r="M53" s="520"/>
      <c r="N53" s="520"/>
      <c r="O53" s="520"/>
      <c r="P53" s="520"/>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row>
    <row r="54" spans="1:51" s="48" customFormat="1" ht="39.75" customHeight="1">
      <c r="B54" s="221" t="s">
        <v>372</v>
      </c>
      <c r="C54" s="215" t="s">
        <v>350</v>
      </c>
      <c r="D54" s="43">
        <v>20190</v>
      </c>
      <c r="E54" s="47">
        <f t="shared" si="12"/>
        <v>200</v>
      </c>
      <c r="F54" s="442">
        <v>19990</v>
      </c>
      <c r="H54" s="334">
        <v>108</v>
      </c>
      <c r="I54" s="322">
        <f t="shared" si="11"/>
        <v>105.84</v>
      </c>
      <c r="J54" s="519"/>
      <c r="K54" s="520"/>
      <c r="L54" s="520"/>
      <c r="M54" s="520"/>
      <c r="N54" s="520"/>
      <c r="O54" s="520"/>
      <c r="P54" s="520"/>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row>
    <row r="55" spans="1:51" s="48" customFormat="1" ht="39.75" customHeight="1" thickBot="1">
      <c r="B55" s="366" t="s">
        <v>373</v>
      </c>
      <c r="C55" s="367" t="s">
        <v>351</v>
      </c>
      <c r="D55" s="368">
        <v>21290</v>
      </c>
      <c r="E55" s="368">
        <f t="shared" si="12"/>
        <v>200</v>
      </c>
      <c r="F55" s="443">
        <v>21090</v>
      </c>
      <c r="G55" s="502"/>
      <c r="H55" s="503">
        <v>108</v>
      </c>
      <c r="I55" s="504">
        <f t="shared" si="11"/>
        <v>105.84</v>
      </c>
      <c r="J55" s="519"/>
      <c r="K55" s="520"/>
      <c r="L55" s="520"/>
      <c r="M55" s="520"/>
      <c r="N55" s="520"/>
      <c r="O55" s="520"/>
      <c r="P55" s="520"/>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row>
    <row r="56" spans="1:51" s="48" customFormat="1" ht="39.75" customHeight="1" thickBot="1">
      <c r="B56" s="370"/>
      <c r="C56" s="337"/>
      <c r="D56" s="371"/>
      <c r="E56" s="371"/>
      <c r="F56" s="444"/>
      <c r="H56" s="373"/>
      <c r="I56" s="374"/>
      <c r="J56" s="519"/>
      <c r="K56" s="520"/>
      <c r="L56" s="520"/>
      <c r="M56" s="520"/>
      <c r="N56" s="520"/>
      <c r="O56" s="520"/>
      <c r="P56" s="520"/>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row>
    <row r="57" spans="1:51" s="200" customFormat="1" ht="34.5" customHeight="1" thickBot="1">
      <c r="A57" s="308"/>
      <c r="B57" s="564" t="s">
        <v>436</v>
      </c>
      <c r="C57" s="565"/>
      <c r="D57" s="565"/>
      <c r="E57" s="565"/>
      <c r="F57" s="437"/>
      <c r="G57" s="524"/>
      <c r="H57" s="354"/>
      <c r="I57" s="355"/>
      <c r="J57" s="519"/>
      <c r="K57" s="520"/>
      <c r="L57" s="520"/>
      <c r="M57" s="198"/>
      <c r="N57" s="198"/>
      <c r="O57" s="198"/>
      <c r="P57" s="520"/>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row>
    <row r="58" spans="1:51" s="9" customFormat="1" ht="27" customHeight="1">
      <c r="A58" s="263"/>
      <c r="B58" s="550" t="s">
        <v>1</v>
      </c>
      <c r="C58" s="552" t="s">
        <v>0</v>
      </c>
      <c r="D58" s="558" t="s">
        <v>223</v>
      </c>
      <c r="E58" s="558" t="s">
        <v>267</v>
      </c>
      <c r="F58" s="560" t="s">
        <v>237</v>
      </c>
      <c r="G58" s="391"/>
      <c r="H58" s="538" t="s">
        <v>236</v>
      </c>
      <c r="I58" s="538" t="s">
        <v>410</v>
      </c>
      <c r="J58" s="258"/>
      <c r="K58" s="259"/>
      <c r="L58" s="259"/>
      <c r="M58" s="259"/>
      <c r="N58" s="259"/>
      <c r="O58" s="259"/>
      <c r="P58" s="259"/>
    </row>
    <row r="59" spans="1:51" s="9" customFormat="1" ht="78.75" customHeight="1" thickBot="1">
      <c r="A59" s="263"/>
      <c r="B59" s="551"/>
      <c r="C59" s="553"/>
      <c r="D59" s="559"/>
      <c r="E59" s="559"/>
      <c r="F59" s="561"/>
      <c r="G59" s="390"/>
      <c r="H59" s="539"/>
      <c r="I59" s="539"/>
      <c r="J59" s="258"/>
      <c r="K59" s="259"/>
      <c r="L59" s="259"/>
      <c r="M59" s="259"/>
      <c r="N59" s="259"/>
      <c r="O59" s="259"/>
      <c r="P59" s="259"/>
    </row>
    <row r="60" spans="1:51" s="48" customFormat="1" ht="39.75" customHeight="1">
      <c r="B60" s="221" t="s">
        <v>395</v>
      </c>
      <c r="C60" s="215" t="s">
        <v>380</v>
      </c>
      <c r="D60" s="43">
        <v>15190</v>
      </c>
      <c r="E60" s="47">
        <v>0</v>
      </c>
      <c r="F60" s="442">
        <f>D60-E60</f>
        <v>15190</v>
      </c>
      <c r="H60" s="334">
        <v>145</v>
      </c>
      <c r="I60" s="322">
        <f t="shared" ref="I60:I79" si="15">IF(H60&lt;=90,0,IF(H60&lt;=100,C$122*H60,IF(H60&lt;=120,H60*C$125,IF(H60&lt;=140,H60*C$126,IF(H60&lt;=160,H60*C$127,IF(H60&lt;=180,H60*C$128,"check"))))))</f>
        <v>268.25</v>
      </c>
      <c r="J60" s="519"/>
      <c r="K60" s="520"/>
      <c r="L60" s="520"/>
      <c r="M60" s="520"/>
      <c r="N60" s="520"/>
      <c r="O60" s="520"/>
      <c r="P60" s="520"/>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row>
    <row r="61" spans="1:51" s="48" customFormat="1" ht="39.75" customHeight="1">
      <c r="B61" s="221" t="s">
        <v>396</v>
      </c>
      <c r="C61" s="215" t="s">
        <v>438</v>
      </c>
      <c r="D61" s="43">
        <v>16790</v>
      </c>
      <c r="E61" s="47">
        <v>600</v>
      </c>
      <c r="F61" s="442">
        <f t="shared" ref="F61:F79" si="16">D61-E61</f>
        <v>16190</v>
      </c>
      <c r="H61" s="334">
        <v>145</v>
      </c>
      <c r="I61" s="322">
        <f t="shared" si="15"/>
        <v>268.25</v>
      </c>
      <c r="J61" s="519"/>
      <c r="K61" s="520"/>
      <c r="L61" s="520"/>
      <c r="M61" s="520"/>
      <c r="N61" s="520"/>
      <c r="O61" s="520"/>
      <c r="P61" s="520"/>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row>
    <row r="62" spans="1:51" s="48" customFormat="1" ht="39.75" customHeight="1">
      <c r="B62" s="221" t="s">
        <v>397</v>
      </c>
      <c r="C62" s="215" t="s">
        <v>439</v>
      </c>
      <c r="D62" s="43">
        <v>17690</v>
      </c>
      <c r="E62" s="47">
        <v>0</v>
      </c>
      <c r="F62" s="442">
        <f t="shared" si="16"/>
        <v>17690</v>
      </c>
      <c r="H62" s="334">
        <v>145</v>
      </c>
      <c r="I62" s="322">
        <f t="shared" si="15"/>
        <v>268.25</v>
      </c>
      <c r="J62" s="519"/>
      <c r="K62" s="520"/>
      <c r="L62" s="520"/>
      <c r="M62" s="520"/>
      <c r="N62" s="520"/>
      <c r="O62" s="520"/>
      <c r="P62" s="520"/>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row>
    <row r="63" spans="1:51" s="48" customFormat="1" ht="39.75" customHeight="1">
      <c r="B63" s="221" t="s">
        <v>449</v>
      </c>
      <c r="C63" s="215" t="s">
        <v>381</v>
      </c>
      <c r="D63" s="43">
        <v>17490</v>
      </c>
      <c r="E63" s="47">
        <v>600</v>
      </c>
      <c r="F63" s="442">
        <f t="shared" si="16"/>
        <v>16890</v>
      </c>
      <c r="H63" s="334">
        <v>126</v>
      </c>
      <c r="I63" s="322">
        <f t="shared" si="15"/>
        <v>151.19999999999999</v>
      </c>
      <c r="J63" s="519"/>
      <c r="K63" s="520"/>
      <c r="L63" s="520"/>
      <c r="M63" s="520"/>
      <c r="N63" s="520"/>
      <c r="O63" s="520"/>
      <c r="P63" s="520"/>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row>
    <row r="64" spans="1:51" s="48" customFormat="1" ht="39.75" customHeight="1">
      <c r="B64" s="221" t="s">
        <v>399</v>
      </c>
      <c r="C64" s="215" t="s">
        <v>382</v>
      </c>
      <c r="D64" s="43">
        <v>17690</v>
      </c>
      <c r="E64" s="47">
        <v>0</v>
      </c>
      <c r="F64" s="442">
        <f t="shared" si="16"/>
        <v>17690</v>
      </c>
      <c r="H64" s="334">
        <v>126</v>
      </c>
      <c r="I64" s="322">
        <f t="shared" si="15"/>
        <v>151.19999999999999</v>
      </c>
      <c r="J64" s="519"/>
      <c r="K64" s="520"/>
      <c r="L64" s="520"/>
      <c r="M64" s="520"/>
      <c r="N64" s="520"/>
      <c r="O64" s="520"/>
      <c r="P64" s="520"/>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row>
    <row r="65" spans="2:51" s="48" customFormat="1" ht="39.75" customHeight="1">
      <c r="B65" s="221" t="s">
        <v>400</v>
      </c>
      <c r="C65" s="495" t="s">
        <v>383</v>
      </c>
      <c r="D65" s="43">
        <v>18290</v>
      </c>
      <c r="E65" s="47">
        <v>0</v>
      </c>
      <c r="F65" s="442">
        <f t="shared" si="16"/>
        <v>18290</v>
      </c>
      <c r="H65" s="334">
        <v>126</v>
      </c>
      <c r="I65" s="322">
        <f t="shared" si="15"/>
        <v>151.19999999999999</v>
      </c>
      <c r="J65" s="519"/>
      <c r="K65" s="520"/>
      <c r="L65" s="520"/>
      <c r="M65" s="520"/>
      <c r="N65" s="520"/>
      <c r="O65" s="520"/>
      <c r="P65" s="520"/>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row>
    <row r="66" spans="2:51" s="48" customFormat="1" ht="39.75" customHeight="1">
      <c r="B66" s="221" t="s">
        <v>401</v>
      </c>
      <c r="C66" s="215" t="s">
        <v>384</v>
      </c>
      <c r="D66" s="43">
        <v>20690</v>
      </c>
      <c r="E66" s="47">
        <v>600</v>
      </c>
      <c r="F66" s="442">
        <f t="shared" si="16"/>
        <v>20090</v>
      </c>
      <c r="H66" s="334">
        <v>126</v>
      </c>
      <c r="I66" s="322">
        <f t="shared" si="15"/>
        <v>151.19999999999999</v>
      </c>
      <c r="J66" s="519"/>
      <c r="K66" s="520"/>
      <c r="L66" s="520"/>
      <c r="M66" s="520"/>
      <c r="N66" s="520"/>
      <c r="O66" s="520"/>
      <c r="P66" s="520"/>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row>
    <row r="67" spans="2:51" s="48" customFormat="1" ht="39.75" customHeight="1">
      <c r="B67" s="221" t="s">
        <v>402</v>
      </c>
      <c r="C67" s="215" t="s">
        <v>385</v>
      </c>
      <c r="D67" s="43">
        <v>19890</v>
      </c>
      <c r="E67" s="47">
        <v>600</v>
      </c>
      <c r="F67" s="442">
        <f t="shared" si="16"/>
        <v>19290</v>
      </c>
      <c r="H67" s="334">
        <v>132</v>
      </c>
      <c r="I67" s="322">
        <f t="shared" si="15"/>
        <v>158.4</v>
      </c>
      <c r="J67" s="519"/>
      <c r="K67" s="520"/>
      <c r="L67" s="520"/>
      <c r="M67" s="520"/>
      <c r="N67" s="520"/>
      <c r="O67" s="520"/>
      <c r="P67" s="520"/>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row>
    <row r="68" spans="2:51" s="48" customFormat="1" ht="39.75" customHeight="1">
      <c r="B68" s="221" t="s">
        <v>403</v>
      </c>
      <c r="C68" s="495" t="s">
        <v>386</v>
      </c>
      <c r="D68" s="43">
        <v>21390</v>
      </c>
      <c r="E68" s="47">
        <v>600</v>
      </c>
      <c r="F68" s="442">
        <f t="shared" si="16"/>
        <v>20790</v>
      </c>
      <c r="H68" s="334">
        <v>132</v>
      </c>
      <c r="I68" s="322">
        <f t="shared" si="15"/>
        <v>158.4</v>
      </c>
      <c r="J68" s="519"/>
      <c r="K68" s="520"/>
      <c r="L68" s="520"/>
      <c r="M68" s="520"/>
      <c r="N68" s="520"/>
      <c r="O68" s="520"/>
      <c r="P68" s="520"/>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row>
    <row r="69" spans="2:51" s="48" customFormat="1" ht="39.75" customHeight="1">
      <c r="B69" s="221" t="s">
        <v>404</v>
      </c>
      <c r="C69" s="215" t="s">
        <v>387</v>
      </c>
      <c r="D69" s="43">
        <v>21590</v>
      </c>
      <c r="E69" s="47">
        <v>600</v>
      </c>
      <c r="F69" s="442">
        <f t="shared" si="16"/>
        <v>20990</v>
      </c>
      <c r="H69" s="334">
        <v>132</v>
      </c>
      <c r="I69" s="322">
        <f t="shared" si="15"/>
        <v>158.4</v>
      </c>
      <c r="J69" s="519"/>
      <c r="K69" s="520"/>
      <c r="L69" s="520"/>
      <c r="M69" s="520"/>
      <c r="N69" s="520"/>
      <c r="O69" s="520"/>
      <c r="P69" s="520"/>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row>
    <row r="70" spans="2:51" s="48" customFormat="1" ht="39.75" customHeight="1">
      <c r="B70" s="221" t="s">
        <v>467</v>
      </c>
      <c r="C70" s="215" t="s">
        <v>388</v>
      </c>
      <c r="D70" s="43">
        <v>22300</v>
      </c>
      <c r="E70" s="47">
        <v>0</v>
      </c>
      <c r="F70" s="442">
        <f t="shared" si="16"/>
        <v>22300</v>
      </c>
      <c r="H70" s="334">
        <v>127</v>
      </c>
      <c r="I70" s="322">
        <f t="shared" si="15"/>
        <v>152.4</v>
      </c>
      <c r="J70" s="519"/>
      <c r="K70" s="520"/>
      <c r="L70" s="520"/>
      <c r="M70" s="520"/>
      <c r="N70" s="520"/>
      <c r="O70" s="520"/>
      <c r="P70" s="520"/>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row>
    <row r="71" spans="2:51" s="48" customFormat="1" ht="39.75" customHeight="1">
      <c r="B71" s="221" t="s">
        <v>405</v>
      </c>
      <c r="C71" s="215" t="s">
        <v>389</v>
      </c>
      <c r="D71" s="43">
        <v>21190</v>
      </c>
      <c r="E71" s="47">
        <v>1200</v>
      </c>
      <c r="F71" s="442">
        <f t="shared" si="16"/>
        <v>19990</v>
      </c>
      <c r="H71" s="334">
        <v>103</v>
      </c>
      <c r="I71" s="322">
        <f t="shared" si="15"/>
        <v>100.94</v>
      </c>
      <c r="J71" s="519"/>
      <c r="K71" s="520"/>
      <c r="L71" s="520"/>
      <c r="M71" s="520"/>
      <c r="N71" s="520"/>
      <c r="O71" s="520"/>
      <c r="P71" s="520"/>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row>
    <row r="72" spans="2:51" s="48" customFormat="1" ht="39.75" customHeight="1">
      <c r="B72" s="221" t="s">
        <v>406</v>
      </c>
      <c r="C72" s="215" t="s">
        <v>390</v>
      </c>
      <c r="D72" s="43">
        <v>21990</v>
      </c>
      <c r="E72" s="47">
        <v>1200</v>
      </c>
      <c r="F72" s="442">
        <f t="shared" si="16"/>
        <v>20790</v>
      </c>
      <c r="H72" s="334">
        <v>103</v>
      </c>
      <c r="I72" s="322">
        <f t="shared" si="15"/>
        <v>100.94</v>
      </c>
      <c r="J72" s="519"/>
      <c r="K72" s="520"/>
      <c r="L72" s="520"/>
      <c r="M72" s="520"/>
      <c r="N72" s="520"/>
      <c r="O72" s="520"/>
      <c r="P72" s="520"/>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row>
    <row r="73" spans="2:51" s="48" customFormat="1" ht="39.75" customHeight="1">
      <c r="B73" s="221" t="s">
        <v>407</v>
      </c>
      <c r="C73" s="495" t="s">
        <v>391</v>
      </c>
      <c r="D73" s="43">
        <v>22190</v>
      </c>
      <c r="E73" s="47">
        <v>0</v>
      </c>
      <c r="F73" s="442">
        <f t="shared" si="16"/>
        <v>22190</v>
      </c>
      <c r="H73" s="334">
        <v>103</v>
      </c>
      <c r="I73" s="322">
        <f t="shared" si="15"/>
        <v>100.94</v>
      </c>
      <c r="J73" s="519"/>
      <c r="K73" s="520"/>
      <c r="L73" s="520"/>
      <c r="M73" s="520"/>
      <c r="N73" s="520"/>
      <c r="O73" s="520"/>
      <c r="P73" s="520"/>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row>
    <row r="74" spans="2:51" s="48" customFormat="1" ht="39.75" customHeight="1">
      <c r="B74" s="221" t="s">
        <v>408</v>
      </c>
      <c r="C74" s="533" t="s">
        <v>440</v>
      </c>
      <c r="D74" s="43">
        <v>22190</v>
      </c>
      <c r="E74" s="47">
        <v>0</v>
      </c>
      <c r="F74" s="442">
        <f t="shared" si="16"/>
        <v>22190</v>
      </c>
      <c r="H74" s="334">
        <v>103</v>
      </c>
      <c r="I74" s="322">
        <f t="shared" si="15"/>
        <v>100.94</v>
      </c>
      <c r="J74" s="519"/>
      <c r="K74" s="520"/>
      <c r="L74" s="520"/>
      <c r="M74" s="520"/>
      <c r="N74" s="520"/>
      <c r="O74" s="520"/>
      <c r="P74" s="520"/>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row>
    <row r="75" spans="2:51" s="48" customFormat="1" ht="39.75" customHeight="1">
      <c r="B75" s="221" t="s">
        <v>409</v>
      </c>
      <c r="C75" s="215" t="s">
        <v>392</v>
      </c>
      <c r="D75" s="43">
        <v>22190</v>
      </c>
      <c r="E75" s="47">
        <v>800</v>
      </c>
      <c r="F75" s="442">
        <f t="shared" si="16"/>
        <v>21390</v>
      </c>
      <c r="H75" s="334">
        <v>107</v>
      </c>
      <c r="I75" s="322">
        <f t="shared" si="15"/>
        <v>104.86</v>
      </c>
      <c r="J75" s="519"/>
      <c r="K75" s="520"/>
      <c r="L75" s="520"/>
      <c r="M75" s="520"/>
      <c r="N75" s="520"/>
      <c r="O75" s="520"/>
      <c r="P75" s="520"/>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row>
    <row r="76" spans="2:51" s="48" customFormat="1" ht="39.75" customHeight="1">
      <c r="B76" s="221" t="s">
        <v>398</v>
      </c>
      <c r="C76" s="215" t="s">
        <v>393</v>
      </c>
      <c r="D76" s="43">
        <v>25390</v>
      </c>
      <c r="E76" s="47">
        <v>800</v>
      </c>
      <c r="F76" s="442">
        <f t="shared" si="16"/>
        <v>24590</v>
      </c>
      <c r="H76" s="334">
        <v>108</v>
      </c>
      <c r="I76" s="322">
        <f t="shared" si="15"/>
        <v>105.84</v>
      </c>
      <c r="J76" s="519"/>
      <c r="K76" s="520"/>
      <c r="L76" s="520"/>
      <c r="M76" s="520"/>
      <c r="N76" s="520"/>
      <c r="O76" s="520"/>
      <c r="P76" s="520"/>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row>
    <row r="77" spans="2:51" s="48" customFormat="1" ht="39.75" customHeight="1">
      <c r="B77" s="221" t="s">
        <v>398</v>
      </c>
      <c r="C77" s="215" t="s">
        <v>394</v>
      </c>
      <c r="D77" s="43">
        <v>27390</v>
      </c>
      <c r="E77" s="47">
        <v>800</v>
      </c>
      <c r="F77" s="442">
        <f t="shared" si="16"/>
        <v>26590</v>
      </c>
      <c r="H77" s="334">
        <v>111</v>
      </c>
      <c r="I77" s="322">
        <f t="shared" si="15"/>
        <v>108.78</v>
      </c>
      <c r="J77" s="519"/>
      <c r="K77" s="520"/>
      <c r="L77" s="520"/>
      <c r="M77" s="520"/>
      <c r="N77" s="520"/>
      <c r="O77" s="520"/>
      <c r="P77" s="520"/>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row>
    <row r="78" spans="2:51" s="48" customFormat="1" ht="39.75" customHeight="1">
      <c r="B78" s="221" t="s">
        <v>398</v>
      </c>
      <c r="C78" s="215" t="s">
        <v>441</v>
      </c>
      <c r="D78" s="43">
        <v>26600</v>
      </c>
      <c r="E78" s="47">
        <v>0</v>
      </c>
      <c r="F78" s="442">
        <f t="shared" ref="F78" si="17">D78-E78</f>
        <v>26600</v>
      </c>
      <c r="H78" s="334">
        <v>165</v>
      </c>
      <c r="I78" s="322">
        <f t="shared" si="15"/>
        <v>404.25000000000006</v>
      </c>
      <c r="J78" s="519"/>
      <c r="K78" s="520"/>
      <c r="L78" s="520"/>
      <c r="M78" s="520"/>
      <c r="N78" s="520"/>
      <c r="O78" s="520"/>
      <c r="P78" s="520"/>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row>
    <row r="79" spans="2:51" s="48" customFormat="1" ht="39.75" customHeight="1">
      <c r="B79" s="221" t="s">
        <v>398</v>
      </c>
      <c r="C79" s="215" t="s">
        <v>469</v>
      </c>
      <c r="D79" s="43">
        <v>28390</v>
      </c>
      <c r="E79" s="47">
        <v>0</v>
      </c>
      <c r="F79" s="442">
        <f t="shared" si="16"/>
        <v>28390</v>
      </c>
      <c r="H79" s="334">
        <v>153</v>
      </c>
      <c r="I79" s="322">
        <f t="shared" si="15"/>
        <v>283.05</v>
      </c>
      <c r="J79" s="519"/>
      <c r="K79" s="520"/>
      <c r="L79" s="520"/>
      <c r="M79" s="520"/>
      <c r="N79" s="520"/>
      <c r="O79" s="520"/>
      <c r="P79" s="520"/>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row>
    <row r="80" spans="2:51" s="48" customFormat="1" ht="39.75" customHeight="1" thickBot="1">
      <c r="B80" s="370"/>
      <c r="C80" s="337"/>
      <c r="D80" s="371"/>
      <c r="E80" s="371"/>
      <c r="F80" s="444"/>
      <c r="H80" s="373"/>
      <c r="I80" s="374"/>
      <c r="J80" s="519"/>
      <c r="K80" s="520"/>
      <c r="L80" s="520"/>
      <c r="M80" s="520"/>
      <c r="N80" s="520"/>
      <c r="O80" s="520"/>
      <c r="P80" s="520"/>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row>
    <row r="81" spans="1:51" s="200" customFormat="1" ht="34.5" customHeight="1" thickBot="1">
      <c r="A81" s="308"/>
      <c r="B81" s="564" t="s">
        <v>473</v>
      </c>
      <c r="C81" s="565"/>
      <c r="D81" s="565"/>
      <c r="E81" s="565"/>
      <c r="F81" s="437"/>
      <c r="G81" s="524"/>
      <c r="H81" s="354"/>
      <c r="I81" s="355"/>
      <c r="J81" s="519"/>
      <c r="K81" s="520"/>
      <c r="L81" s="520"/>
      <c r="M81" s="198"/>
      <c r="N81" s="198"/>
      <c r="O81" s="198"/>
      <c r="P81" s="520"/>
      <c r="Q81" s="199"/>
      <c r="R81" s="199"/>
      <c r="S81" s="199"/>
      <c r="T81" s="199"/>
      <c r="U81" s="199"/>
      <c r="V81" s="199"/>
      <c r="W81" s="199"/>
      <c r="X81" s="199"/>
      <c r="Y81" s="199"/>
      <c r="Z81" s="199"/>
      <c r="AA81" s="199"/>
      <c r="AB81" s="199"/>
      <c r="AC81" s="199"/>
      <c r="AD81" s="199"/>
      <c r="AE81" s="199"/>
      <c r="AF81" s="199"/>
      <c r="AG81" s="199"/>
      <c r="AH81" s="199"/>
      <c r="AI81" s="199"/>
      <c r="AJ81" s="199"/>
      <c r="AK81" s="199"/>
      <c r="AL81" s="199"/>
      <c r="AM81" s="199"/>
      <c r="AN81" s="199"/>
      <c r="AO81" s="199"/>
      <c r="AP81" s="199"/>
      <c r="AQ81" s="199"/>
      <c r="AR81" s="199"/>
      <c r="AS81" s="199"/>
      <c r="AT81" s="199"/>
      <c r="AU81" s="199"/>
      <c r="AV81" s="199"/>
      <c r="AW81" s="199"/>
      <c r="AX81" s="199"/>
      <c r="AY81" s="199"/>
    </row>
    <row r="82" spans="1:51" s="9" customFormat="1" ht="27" customHeight="1">
      <c r="A82" s="263"/>
      <c r="B82" s="550" t="s">
        <v>1</v>
      </c>
      <c r="C82" s="552" t="s">
        <v>0</v>
      </c>
      <c r="D82" s="558" t="s">
        <v>223</v>
      </c>
      <c r="E82" s="558" t="s">
        <v>267</v>
      </c>
      <c r="F82" s="560" t="s">
        <v>237</v>
      </c>
      <c r="G82" s="391"/>
      <c r="H82" s="538" t="s">
        <v>236</v>
      </c>
      <c r="I82" s="538" t="s">
        <v>410</v>
      </c>
      <c r="J82" s="258"/>
      <c r="K82" s="259"/>
      <c r="L82" s="259"/>
      <c r="M82" s="259"/>
      <c r="N82" s="259"/>
      <c r="O82" s="259"/>
      <c r="P82" s="259"/>
    </row>
    <row r="83" spans="1:51" s="9" customFormat="1" ht="78.75" customHeight="1" thickBot="1">
      <c r="A83" s="263"/>
      <c r="B83" s="551"/>
      <c r="C83" s="553"/>
      <c r="D83" s="559"/>
      <c r="E83" s="559"/>
      <c r="F83" s="561"/>
      <c r="G83" s="390"/>
      <c r="H83" s="539"/>
      <c r="I83" s="539"/>
      <c r="J83" s="258"/>
      <c r="K83" s="259"/>
      <c r="L83" s="259"/>
      <c r="M83" s="259"/>
      <c r="N83" s="259"/>
      <c r="O83" s="259"/>
      <c r="P83" s="259"/>
    </row>
    <row r="84" spans="1:51" s="48" customFormat="1" ht="39.75" customHeight="1">
      <c r="B84" s="221" t="s">
        <v>462</v>
      </c>
      <c r="C84" s="215" t="s">
        <v>412</v>
      </c>
      <c r="D84" s="43">
        <v>22190</v>
      </c>
      <c r="E84" s="47">
        <v>0</v>
      </c>
      <c r="F84" s="442">
        <f>D84-E84</f>
        <v>22190</v>
      </c>
      <c r="H84" s="522">
        <v>128</v>
      </c>
      <c r="I84" s="322">
        <f t="shared" ref="I84:I90" si="18">IF(H84&lt;=90,0,IF(H84&lt;=100,C$122*H84,IF(H84&lt;=120,H84*C$125,IF(H84&lt;=140,H84*C$126,IF(H84&lt;=160,H84*C$127,IF(H84&lt;=180,H84*C$128,"check"))))))</f>
        <v>153.6</v>
      </c>
      <c r="J84" s="519"/>
      <c r="K84" s="520"/>
      <c r="L84" s="520"/>
      <c r="M84" s="520"/>
      <c r="N84" s="520"/>
      <c r="O84" s="520"/>
      <c r="P84" s="520"/>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row>
    <row r="85" spans="1:51" s="48" customFormat="1" ht="39.75" customHeight="1">
      <c r="B85" s="221" t="s">
        <v>463</v>
      </c>
      <c r="C85" s="215" t="s">
        <v>413</v>
      </c>
      <c r="D85" s="43">
        <v>24690</v>
      </c>
      <c r="E85" s="47">
        <v>0</v>
      </c>
      <c r="F85" s="442">
        <f t="shared" ref="F85:F89" si="19">D85-E85</f>
        <v>24690</v>
      </c>
      <c r="H85" s="522">
        <v>135</v>
      </c>
      <c r="I85" s="322">
        <f t="shared" si="18"/>
        <v>162</v>
      </c>
      <c r="J85" s="519"/>
      <c r="K85" s="520"/>
      <c r="L85" s="520"/>
      <c r="M85" s="520"/>
      <c r="N85" s="520"/>
      <c r="O85" s="520"/>
      <c r="P85" s="520"/>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row>
    <row r="86" spans="1:51" s="48" customFormat="1" ht="39.75" customHeight="1">
      <c r="B86" s="221" t="s">
        <v>411</v>
      </c>
      <c r="C86" s="215" t="s">
        <v>414</v>
      </c>
      <c r="D86" s="43">
        <v>26690</v>
      </c>
      <c r="E86" s="47">
        <v>0</v>
      </c>
      <c r="F86" s="442">
        <f t="shared" si="19"/>
        <v>26690</v>
      </c>
      <c r="H86" s="522">
        <v>135</v>
      </c>
      <c r="I86" s="322">
        <f t="shared" si="18"/>
        <v>162</v>
      </c>
      <c r="J86" s="519"/>
      <c r="K86" s="520"/>
      <c r="L86" s="520"/>
      <c r="M86" s="520"/>
      <c r="N86" s="520"/>
      <c r="O86" s="520"/>
      <c r="P86" s="520"/>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row>
    <row r="87" spans="1:51" s="48" customFormat="1" ht="39.75" customHeight="1">
      <c r="B87" s="221" t="s">
        <v>411</v>
      </c>
      <c r="C87" s="215" t="s">
        <v>415</v>
      </c>
      <c r="D87" s="43">
        <v>27700</v>
      </c>
      <c r="E87" s="47">
        <v>0</v>
      </c>
      <c r="F87" s="442">
        <f t="shared" si="19"/>
        <v>27700</v>
      </c>
      <c r="H87" s="522">
        <v>110</v>
      </c>
      <c r="I87" s="322">
        <f t="shared" si="18"/>
        <v>107.8</v>
      </c>
      <c r="J87" s="519"/>
      <c r="K87" s="520"/>
      <c r="L87" s="520"/>
      <c r="M87" s="520"/>
      <c r="N87" s="520"/>
      <c r="O87" s="520"/>
      <c r="P87" s="520"/>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row>
    <row r="88" spans="1:51" s="48" customFormat="1" ht="39.75" customHeight="1">
      <c r="B88" s="221" t="s">
        <v>411</v>
      </c>
      <c r="C88" s="215" t="s">
        <v>416</v>
      </c>
      <c r="D88" s="43">
        <v>31000</v>
      </c>
      <c r="E88" s="47">
        <v>0</v>
      </c>
      <c r="F88" s="442">
        <f t="shared" si="19"/>
        <v>31000</v>
      </c>
      <c r="H88" s="522">
        <v>111</v>
      </c>
      <c r="I88" s="322">
        <f t="shared" si="18"/>
        <v>108.78</v>
      </c>
      <c r="J88" s="519"/>
      <c r="K88" s="520"/>
      <c r="L88" s="520"/>
      <c r="M88" s="520"/>
      <c r="N88" s="520"/>
      <c r="O88" s="520"/>
      <c r="P88" s="520"/>
      <c r="Q88" s="15"/>
      <c r="R88" s="15"/>
      <c r="S88" s="15"/>
      <c r="T88" s="15"/>
      <c r="U88" s="15"/>
      <c r="V88" s="15"/>
      <c r="W88" s="15"/>
      <c r="X88" s="15"/>
      <c r="Y88" s="15"/>
      <c r="Z88" s="15"/>
      <c r="AA88" s="15"/>
      <c r="AB88" s="15"/>
      <c r="AC88" s="15"/>
      <c r="AD88" s="15"/>
      <c r="AE88" s="15"/>
      <c r="AF88" s="15"/>
      <c r="AG88" s="15"/>
      <c r="AH88" s="15"/>
      <c r="AI88" s="15"/>
      <c r="AJ88" s="15"/>
      <c r="AK88" s="15"/>
      <c r="AL88" s="15"/>
      <c r="AM88" s="15"/>
      <c r="AN88" s="15"/>
      <c r="AO88" s="15"/>
      <c r="AP88" s="15"/>
      <c r="AQ88" s="15"/>
      <c r="AR88" s="15"/>
      <c r="AS88" s="15"/>
      <c r="AT88" s="15"/>
      <c r="AU88" s="15"/>
      <c r="AV88" s="15"/>
      <c r="AW88" s="15"/>
      <c r="AX88" s="15"/>
      <c r="AY88" s="15"/>
    </row>
    <row r="89" spans="1:51" s="48" customFormat="1" ht="39.75" customHeight="1">
      <c r="B89" s="221" t="s">
        <v>411</v>
      </c>
      <c r="C89" s="215" t="s">
        <v>442</v>
      </c>
      <c r="D89" s="43">
        <v>28700</v>
      </c>
      <c r="E89" s="47">
        <v>0</v>
      </c>
      <c r="F89" s="442">
        <f t="shared" si="19"/>
        <v>28700</v>
      </c>
      <c r="H89" s="522">
        <v>169</v>
      </c>
      <c r="I89" s="322">
        <f t="shared" si="18"/>
        <v>414.05</v>
      </c>
      <c r="J89" s="519"/>
      <c r="K89" s="520"/>
      <c r="L89" s="520"/>
      <c r="M89" s="520"/>
      <c r="N89" s="520"/>
      <c r="O89" s="520"/>
      <c r="P89" s="520"/>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row>
    <row r="90" spans="1:51" s="48" customFormat="1" ht="39.75" customHeight="1">
      <c r="B90" s="221" t="s">
        <v>411</v>
      </c>
      <c r="C90" s="215" t="s">
        <v>468</v>
      </c>
      <c r="D90" s="43">
        <v>32700</v>
      </c>
      <c r="E90" s="47">
        <v>0</v>
      </c>
      <c r="F90" s="442">
        <f t="shared" ref="F90" si="20">D90-E90</f>
        <v>32700</v>
      </c>
      <c r="H90" s="522">
        <v>155</v>
      </c>
      <c r="I90" s="322">
        <f t="shared" si="18"/>
        <v>286.75</v>
      </c>
      <c r="J90" s="519"/>
      <c r="K90" s="520"/>
      <c r="L90" s="520"/>
      <c r="M90" s="520"/>
      <c r="N90" s="520"/>
      <c r="O90" s="520"/>
      <c r="P90" s="520"/>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row>
    <row r="91" spans="1:51" s="48" customFormat="1" ht="39.75" customHeight="1" thickBot="1">
      <c r="B91" s="370"/>
      <c r="C91" s="337"/>
      <c r="D91" s="371"/>
      <c r="E91" s="371"/>
      <c r="F91" s="444"/>
      <c r="H91" s="373"/>
      <c r="I91" s="374"/>
      <c r="J91" s="519"/>
      <c r="K91" s="520"/>
      <c r="L91" s="520"/>
      <c r="M91" s="520"/>
      <c r="N91" s="520"/>
      <c r="O91" s="520"/>
      <c r="P91" s="520"/>
      <c r="Q91" s="15"/>
      <c r="R91" s="15"/>
      <c r="S91" s="15"/>
      <c r="T91" s="15"/>
      <c r="U91" s="15"/>
      <c r="V91" s="15"/>
      <c r="W91" s="15"/>
      <c r="X91" s="15"/>
      <c r="Y91" s="15"/>
      <c r="Z91" s="15"/>
      <c r="AA91" s="15"/>
      <c r="AB91" s="15"/>
      <c r="AC91" s="15"/>
      <c r="AD91" s="15"/>
      <c r="AE91" s="15"/>
      <c r="AF91" s="15"/>
      <c r="AG91" s="15"/>
      <c r="AH91" s="15"/>
      <c r="AI91" s="15"/>
      <c r="AJ91" s="15"/>
      <c r="AK91" s="15"/>
      <c r="AL91" s="15"/>
      <c r="AM91" s="15"/>
      <c r="AN91" s="15"/>
      <c r="AO91" s="15"/>
      <c r="AP91" s="15"/>
      <c r="AQ91" s="15"/>
      <c r="AR91" s="15"/>
      <c r="AS91" s="15"/>
      <c r="AT91" s="15"/>
      <c r="AU91" s="15"/>
      <c r="AV91" s="15"/>
      <c r="AW91" s="15"/>
      <c r="AX91" s="15"/>
      <c r="AY91" s="15"/>
    </row>
    <row r="92" spans="1:51" s="200" customFormat="1" ht="34.5" customHeight="1" thickBot="1">
      <c r="A92" s="308"/>
      <c r="B92" s="564" t="s">
        <v>437</v>
      </c>
      <c r="C92" s="565"/>
      <c r="D92" s="565"/>
      <c r="E92" s="565"/>
      <c r="F92" s="437"/>
      <c r="G92" s="524"/>
      <c r="H92" s="354"/>
      <c r="I92" s="355"/>
      <c r="J92" s="519"/>
      <c r="K92" s="520"/>
      <c r="L92" s="520"/>
      <c r="M92" s="198"/>
      <c r="N92" s="198"/>
      <c r="O92" s="198"/>
      <c r="P92" s="520"/>
      <c r="Q92" s="199"/>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9"/>
      <c r="AP92" s="199"/>
      <c r="AQ92" s="199"/>
      <c r="AR92" s="199"/>
      <c r="AS92" s="199"/>
      <c r="AT92" s="199"/>
      <c r="AU92" s="199"/>
      <c r="AV92" s="199"/>
      <c r="AW92" s="199"/>
      <c r="AX92" s="199"/>
      <c r="AY92" s="199"/>
    </row>
    <row r="93" spans="1:51" s="9" customFormat="1" ht="27" customHeight="1">
      <c r="A93" s="263"/>
      <c r="B93" s="550" t="s">
        <v>1</v>
      </c>
      <c r="C93" s="552" t="s">
        <v>0</v>
      </c>
      <c r="D93" s="558" t="s">
        <v>223</v>
      </c>
      <c r="E93" s="558" t="s">
        <v>267</v>
      </c>
      <c r="F93" s="560" t="s">
        <v>237</v>
      </c>
      <c r="G93" s="391"/>
      <c r="H93" s="538" t="s">
        <v>236</v>
      </c>
      <c r="I93" s="538" t="s">
        <v>410</v>
      </c>
      <c r="J93" s="258"/>
      <c r="K93" s="259"/>
      <c r="L93" s="259"/>
      <c r="M93" s="259"/>
      <c r="N93" s="259"/>
      <c r="O93" s="259"/>
      <c r="P93" s="259"/>
    </row>
    <row r="94" spans="1:51" s="9" customFormat="1" ht="78.75" customHeight="1" thickBot="1">
      <c r="A94" s="263"/>
      <c r="B94" s="551"/>
      <c r="C94" s="553"/>
      <c r="D94" s="559"/>
      <c r="E94" s="559"/>
      <c r="F94" s="561"/>
      <c r="G94" s="390"/>
      <c r="H94" s="539"/>
      <c r="I94" s="539"/>
      <c r="J94" s="258"/>
      <c r="K94" s="259"/>
      <c r="L94" s="259"/>
      <c r="M94" s="259"/>
      <c r="N94" s="259"/>
      <c r="O94" s="259"/>
      <c r="P94" s="259"/>
    </row>
    <row r="95" spans="1:51" s="48" customFormat="1" ht="39.75" customHeight="1">
      <c r="B95" s="221" t="s">
        <v>430</v>
      </c>
      <c r="C95" s="215" t="s">
        <v>417</v>
      </c>
      <c r="D95" s="43">
        <v>22590</v>
      </c>
      <c r="E95" s="47">
        <v>0</v>
      </c>
      <c r="F95" s="442">
        <f t="shared" ref="F95:F108" si="21">D95-E95</f>
        <v>22590</v>
      </c>
      <c r="H95" s="334">
        <v>173</v>
      </c>
      <c r="I95" s="322">
        <f>IF(H95&lt;=90,0,IF(H95&lt;=100,C$122*H95,IF(H95&lt;=120,H95*C$125,IF(H95&lt;=140,H95*C$126,IF(H95&lt;=160,H95*C$127,IF(H95&lt;=180,H95*C$128,"check"))))))</f>
        <v>423.85</v>
      </c>
      <c r="J95" s="519"/>
      <c r="K95" s="520"/>
      <c r="L95" s="520"/>
      <c r="M95" s="520"/>
      <c r="N95" s="520"/>
      <c r="O95" s="520"/>
      <c r="P95" s="520"/>
      <c r="Q95" s="15"/>
      <c r="R95" s="15"/>
      <c r="S95" s="15"/>
      <c r="T95" s="15"/>
      <c r="U95" s="15"/>
      <c r="V95" s="15"/>
      <c r="W95" s="15"/>
      <c r="X95" s="15"/>
      <c r="Y95" s="15"/>
      <c r="Z95" s="15"/>
      <c r="AA95" s="15"/>
      <c r="AB95" s="15"/>
      <c r="AC95" s="15"/>
      <c r="AD95" s="15"/>
      <c r="AE95" s="15"/>
      <c r="AF95" s="15"/>
      <c r="AG95" s="15"/>
      <c r="AH95" s="15"/>
      <c r="AI95" s="15"/>
      <c r="AJ95" s="15"/>
      <c r="AK95" s="15"/>
      <c r="AL95" s="15"/>
      <c r="AM95" s="15"/>
      <c r="AN95" s="15"/>
      <c r="AO95" s="15"/>
      <c r="AP95" s="15"/>
      <c r="AQ95" s="15"/>
      <c r="AR95" s="15"/>
      <c r="AS95" s="15"/>
      <c r="AT95" s="15"/>
      <c r="AU95" s="15"/>
      <c r="AV95" s="15"/>
      <c r="AW95" s="15"/>
      <c r="AX95" s="15"/>
      <c r="AY95" s="15"/>
    </row>
    <row r="96" spans="1:51" s="48" customFormat="1" ht="39.75" customHeight="1">
      <c r="B96" s="221" t="s">
        <v>431</v>
      </c>
      <c r="C96" s="215" t="s">
        <v>418</v>
      </c>
      <c r="D96" s="43">
        <v>28590</v>
      </c>
      <c r="E96" s="47">
        <v>0</v>
      </c>
      <c r="F96" s="442">
        <f t="shared" si="21"/>
        <v>28590</v>
      </c>
      <c r="H96" s="334">
        <v>173</v>
      </c>
      <c r="I96" s="322">
        <f>IF(H96&lt;=90,0,IF(H96&lt;=100,C$122*H96,IF(H96&lt;=120,H96*C$125,IF(H96&lt;=140,H96*C$126,IF(H96&lt;=160,H96*C$127,IF(H96&lt;=180,H96*C$128,"check"))))))</f>
        <v>423.85</v>
      </c>
      <c r="J96" s="519"/>
      <c r="K96" s="520"/>
      <c r="L96" s="520"/>
      <c r="M96" s="520"/>
      <c r="N96" s="520"/>
      <c r="O96" s="520"/>
      <c r="P96" s="520"/>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row>
    <row r="97" spans="2:51" s="48" customFormat="1" ht="39.75" customHeight="1">
      <c r="B97" s="221" t="s">
        <v>453</v>
      </c>
      <c r="C97" s="215" t="s">
        <v>419</v>
      </c>
      <c r="D97" s="43">
        <v>26990</v>
      </c>
      <c r="E97" s="47">
        <v>0</v>
      </c>
      <c r="F97" s="442">
        <f t="shared" si="21"/>
        <v>26990</v>
      </c>
      <c r="H97" s="334">
        <v>175</v>
      </c>
      <c r="I97" s="322">
        <f>IF(H97&lt;=90,0,IF(H97&lt;=100,C$122*H97,IF(H97&lt;=120,H97*C$125,IF(H97&lt;=140,H97*C$126,IF(H97&lt;=160,H97*C$127,IF(H97&lt;=180,H97*C$128,"check"))))))</f>
        <v>428.75000000000006</v>
      </c>
      <c r="J97" s="519"/>
      <c r="K97" s="520"/>
      <c r="L97" s="520"/>
      <c r="M97" s="520"/>
      <c r="N97" s="520"/>
      <c r="O97" s="520"/>
      <c r="P97" s="520"/>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row>
    <row r="98" spans="2:51" s="48" customFormat="1" ht="39.75" customHeight="1">
      <c r="B98" s="221" t="s">
        <v>454</v>
      </c>
      <c r="C98" s="215" t="s">
        <v>420</v>
      </c>
      <c r="D98" s="43">
        <v>32990</v>
      </c>
      <c r="E98" s="47">
        <v>0</v>
      </c>
      <c r="F98" s="442">
        <f t="shared" si="21"/>
        <v>32990</v>
      </c>
      <c r="H98" s="334">
        <v>180</v>
      </c>
      <c r="I98" s="322">
        <f>IF(H98&lt;=90,0,IF(H98&lt;=100,C$122*H98,IF(H98&lt;=120,H98*C$125,IF(H98&lt;=140,H98*C$126,IF(H98&lt;=160,H98*C$127,IF(H98&lt;=180,H98*C$128,"check"))))))</f>
        <v>441.00000000000006</v>
      </c>
      <c r="J98" s="519"/>
      <c r="K98" s="520"/>
      <c r="L98" s="520"/>
      <c r="M98" s="520"/>
      <c r="N98" s="520"/>
      <c r="O98" s="520"/>
      <c r="P98" s="520"/>
      <c r="Q98" s="15"/>
      <c r="R98" s="15"/>
      <c r="S98" s="15"/>
      <c r="T98" s="15"/>
      <c r="U98" s="15"/>
      <c r="V98" s="15"/>
      <c r="W98" s="15"/>
      <c r="X98" s="15"/>
      <c r="Y98" s="15"/>
      <c r="Z98" s="15"/>
      <c r="AA98" s="15"/>
      <c r="AB98" s="15"/>
      <c r="AC98" s="15"/>
      <c r="AD98" s="15"/>
      <c r="AE98" s="15"/>
      <c r="AF98" s="15"/>
      <c r="AG98" s="15"/>
      <c r="AH98" s="15"/>
      <c r="AI98" s="15"/>
      <c r="AJ98" s="15"/>
      <c r="AK98" s="15"/>
      <c r="AL98" s="15"/>
      <c r="AM98" s="15"/>
      <c r="AN98" s="15"/>
      <c r="AO98" s="15"/>
      <c r="AP98" s="15"/>
      <c r="AQ98" s="15"/>
      <c r="AR98" s="15"/>
      <c r="AS98" s="15"/>
      <c r="AT98" s="15"/>
      <c r="AU98" s="15"/>
      <c r="AV98" s="15"/>
      <c r="AW98" s="15"/>
      <c r="AX98" s="15"/>
      <c r="AY98" s="15"/>
    </row>
    <row r="99" spans="2:51" s="48" customFormat="1" ht="39.75" customHeight="1">
      <c r="B99" s="221" t="s">
        <v>455</v>
      </c>
      <c r="C99" s="215" t="s">
        <v>421</v>
      </c>
      <c r="D99" s="43">
        <v>28990</v>
      </c>
      <c r="E99" s="47">
        <v>0</v>
      </c>
      <c r="F99" s="442">
        <f t="shared" si="21"/>
        <v>28990</v>
      </c>
      <c r="H99" s="334">
        <v>175</v>
      </c>
      <c r="I99" s="322">
        <f>IF(AND(H99&gt;=0,H99&lt;=90),H99*0,IF(AND(H99&gt;=91,H99&lt;=100),H99*0.9,IF(AND(H99&gt;=101,H99&lt;=120),H99*0.98,IF(AND(H99&gt;=121,H99&lt;=140),H99*1.2,IF(AND(H99&gt;=141,H99&lt;=160),H99*1.85,IF(AND(H99&gt;=161,H99&lt;=180),H99*2.45,IF(AND(H99&gt;=181,H99&lt;=200),H99*2.55,IF((H99&gt;=251),H99*3.72))))))))</f>
        <v>428.75000000000006</v>
      </c>
      <c r="J99" s="519"/>
      <c r="K99" s="520"/>
      <c r="L99" s="520"/>
      <c r="M99" s="520"/>
      <c r="N99" s="520"/>
      <c r="O99" s="520"/>
      <c r="P99" s="520"/>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row>
    <row r="100" spans="2:51" s="48" customFormat="1" ht="39.75" customHeight="1">
      <c r="B100" s="221" t="s">
        <v>456</v>
      </c>
      <c r="C100" s="215" t="s">
        <v>422</v>
      </c>
      <c r="D100" s="43">
        <v>34990</v>
      </c>
      <c r="E100" s="47">
        <v>0</v>
      </c>
      <c r="F100" s="442">
        <f t="shared" si="21"/>
        <v>34990</v>
      </c>
      <c r="H100" s="334">
        <v>175</v>
      </c>
      <c r="I100" s="322">
        <f>IF(AND(H100&gt;=0,H100&lt;=90),H100*0,IF(AND(H100&gt;=91,H100&lt;=100),H100*0.9,IF(AND(H100&gt;=101,H100&lt;=120),H100*0.98,IF(AND(H100&gt;=121,H100&lt;=140),H100*1.2,IF(AND(H100&gt;=141,H100&lt;=160),H100*1.85,IF(AND(H100&gt;=161,H100&lt;=180),H100*2.45,IF(AND(H100&gt;=181,H100&lt;=200),H100*2.55,IF((H100&gt;=251),H100*3.72))))))))</f>
        <v>428.75000000000006</v>
      </c>
      <c r="J100" s="519"/>
      <c r="K100" s="520"/>
      <c r="L100" s="520"/>
      <c r="M100" s="520"/>
      <c r="N100" s="520"/>
      <c r="O100" s="520"/>
      <c r="P100" s="520"/>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row>
    <row r="101" spans="2:51" s="48" customFormat="1" ht="39.75" customHeight="1">
      <c r="B101" s="221" t="s">
        <v>432</v>
      </c>
      <c r="C101" s="215" t="s">
        <v>450</v>
      </c>
      <c r="D101" s="43">
        <v>22290</v>
      </c>
      <c r="E101" s="47">
        <v>0</v>
      </c>
      <c r="F101" s="442">
        <f t="shared" si="21"/>
        <v>22290</v>
      </c>
      <c r="H101" s="334">
        <v>129</v>
      </c>
      <c r="I101" s="322">
        <f t="shared" ref="I101:I110" si="22">IF(H101&lt;=90,0,IF(H101&lt;=100,C$122*H101,IF(H101&lt;=120,H101*C$125,IF(H101&lt;=140,H101*C$126,IF(H101&lt;=160,H101*C$127,IF(H101&lt;=180,H101*C$128,"check"))))))</f>
        <v>154.79999999999998</v>
      </c>
      <c r="J101" s="519"/>
      <c r="K101" s="520"/>
      <c r="L101" s="520"/>
      <c r="M101" s="520"/>
      <c r="N101" s="520"/>
      <c r="O101" s="520"/>
      <c r="P101" s="520"/>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c r="AO101" s="15"/>
      <c r="AP101" s="15"/>
      <c r="AQ101" s="15"/>
      <c r="AR101" s="15"/>
      <c r="AS101" s="15"/>
      <c r="AT101" s="15"/>
      <c r="AU101" s="15"/>
      <c r="AV101" s="15"/>
      <c r="AW101" s="15"/>
      <c r="AX101" s="15"/>
      <c r="AY101" s="15"/>
    </row>
    <row r="102" spans="2:51" s="48" customFormat="1" ht="39.75" customHeight="1">
      <c r="B102" s="221" t="s">
        <v>457</v>
      </c>
      <c r="C102" s="215" t="s">
        <v>423</v>
      </c>
      <c r="D102" s="43">
        <v>25990</v>
      </c>
      <c r="E102" s="47">
        <v>0</v>
      </c>
      <c r="F102" s="442">
        <f t="shared" si="21"/>
        <v>25990</v>
      </c>
      <c r="H102" s="334">
        <v>129</v>
      </c>
      <c r="I102" s="322">
        <f t="shared" si="22"/>
        <v>154.79999999999998</v>
      </c>
      <c r="J102" s="519"/>
      <c r="K102" s="520"/>
      <c r="L102" s="520"/>
      <c r="M102" s="520"/>
      <c r="N102" s="520"/>
      <c r="O102" s="520"/>
      <c r="P102" s="520"/>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c r="AO102" s="15"/>
      <c r="AP102" s="15"/>
      <c r="AQ102" s="15"/>
      <c r="AR102" s="15"/>
      <c r="AS102" s="15"/>
      <c r="AT102" s="15"/>
      <c r="AU102" s="15"/>
      <c r="AV102" s="15"/>
      <c r="AW102" s="15"/>
      <c r="AX102" s="15"/>
      <c r="AY102" s="15"/>
    </row>
    <row r="103" spans="2:51" s="48" customFormat="1" ht="39.75" customHeight="1">
      <c r="B103" s="221" t="s">
        <v>433</v>
      </c>
      <c r="C103" s="215" t="s">
        <v>451</v>
      </c>
      <c r="D103" s="43">
        <v>28000</v>
      </c>
      <c r="E103" s="47">
        <v>0</v>
      </c>
      <c r="F103" s="442">
        <f t="shared" si="21"/>
        <v>28000</v>
      </c>
      <c r="H103" s="334">
        <v>139</v>
      </c>
      <c r="I103" s="322">
        <f t="shared" si="22"/>
        <v>166.79999999999998</v>
      </c>
      <c r="J103" s="519"/>
      <c r="K103" s="520"/>
      <c r="L103" s="520"/>
      <c r="M103" s="520"/>
      <c r="N103" s="520"/>
      <c r="O103" s="520"/>
      <c r="P103" s="520"/>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c r="AO103" s="15"/>
      <c r="AP103" s="15"/>
      <c r="AQ103" s="15"/>
      <c r="AR103" s="15"/>
      <c r="AS103" s="15"/>
      <c r="AT103" s="15"/>
      <c r="AU103" s="15"/>
      <c r="AV103" s="15"/>
      <c r="AW103" s="15"/>
      <c r="AX103" s="15"/>
      <c r="AY103" s="15"/>
    </row>
    <row r="104" spans="2:51" s="48" customFormat="1" ht="39.75" customHeight="1">
      <c r="B104" s="221" t="s">
        <v>434</v>
      </c>
      <c r="C104" s="215" t="s">
        <v>424</v>
      </c>
      <c r="D104" s="43">
        <v>28000</v>
      </c>
      <c r="E104" s="47">
        <v>0</v>
      </c>
      <c r="F104" s="442">
        <f t="shared" si="21"/>
        <v>28000</v>
      </c>
      <c r="H104" s="334">
        <v>126</v>
      </c>
      <c r="I104" s="322">
        <f t="shared" si="22"/>
        <v>151.19999999999999</v>
      </c>
      <c r="J104" s="519"/>
      <c r="K104" s="520"/>
      <c r="L104" s="520"/>
      <c r="M104" s="520"/>
      <c r="N104" s="520"/>
      <c r="O104" s="520"/>
      <c r="P104" s="520"/>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5"/>
      <c r="AY104" s="15"/>
    </row>
    <row r="105" spans="2:51" s="48" customFormat="1" ht="39.75" customHeight="1">
      <c r="B105" s="221" t="s">
        <v>458</v>
      </c>
      <c r="C105" s="215" t="s">
        <v>425</v>
      </c>
      <c r="D105" s="43">
        <v>33000</v>
      </c>
      <c r="E105" s="47">
        <v>0</v>
      </c>
      <c r="F105" s="442">
        <f t="shared" si="21"/>
        <v>33000</v>
      </c>
      <c r="H105" s="334">
        <v>127</v>
      </c>
      <c r="I105" s="322">
        <f t="shared" si="22"/>
        <v>152.4</v>
      </c>
      <c r="J105" s="519"/>
      <c r="K105" s="520"/>
      <c r="L105" s="520"/>
      <c r="M105" s="520"/>
      <c r="N105" s="520"/>
      <c r="O105" s="520"/>
      <c r="P105" s="520"/>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c r="AO105" s="15"/>
      <c r="AP105" s="15"/>
      <c r="AQ105" s="15"/>
      <c r="AR105" s="15"/>
      <c r="AS105" s="15"/>
      <c r="AT105" s="15"/>
      <c r="AU105" s="15"/>
      <c r="AV105" s="15"/>
      <c r="AW105" s="15"/>
      <c r="AX105" s="15"/>
      <c r="AY105" s="15"/>
    </row>
    <row r="106" spans="2:51" s="48" customFormat="1" ht="39.75" customHeight="1">
      <c r="B106" s="221" t="s">
        <v>435</v>
      </c>
      <c r="C106" s="215" t="s">
        <v>426</v>
      </c>
      <c r="D106" s="43">
        <v>28000</v>
      </c>
      <c r="E106" s="47">
        <v>0</v>
      </c>
      <c r="F106" s="442">
        <f t="shared" si="21"/>
        <v>28000</v>
      </c>
      <c r="H106" s="334">
        <v>136</v>
      </c>
      <c r="I106" s="322">
        <f t="shared" si="22"/>
        <v>163.19999999999999</v>
      </c>
      <c r="J106" s="519"/>
      <c r="K106" s="520"/>
      <c r="L106" s="520"/>
      <c r="M106" s="520"/>
      <c r="N106" s="520"/>
      <c r="O106" s="520"/>
      <c r="P106" s="520"/>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5"/>
      <c r="AY106" s="15"/>
    </row>
    <row r="107" spans="2:51" s="48" customFormat="1" ht="39.75" customHeight="1">
      <c r="B107" s="221" t="s">
        <v>459</v>
      </c>
      <c r="C107" s="215" t="s">
        <v>427</v>
      </c>
      <c r="D107" s="43">
        <v>33000</v>
      </c>
      <c r="E107" s="47">
        <v>0</v>
      </c>
      <c r="F107" s="442">
        <f t="shared" si="21"/>
        <v>33000</v>
      </c>
      <c r="H107" s="334">
        <v>136</v>
      </c>
      <c r="I107" s="322">
        <f t="shared" si="22"/>
        <v>163.19999999999999</v>
      </c>
      <c r="J107" s="519"/>
      <c r="K107" s="520"/>
      <c r="L107" s="520"/>
      <c r="M107" s="520"/>
      <c r="N107" s="520"/>
      <c r="O107" s="520"/>
      <c r="P107" s="520"/>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c r="AO107" s="15"/>
      <c r="AP107" s="15"/>
      <c r="AQ107" s="15"/>
      <c r="AR107" s="15"/>
      <c r="AS107" s="15"/>
      <c r="AT107" s="15"/>
      <c r="AU107" s="15"/>
      <c r="AV107" s="15"/>
      <c r="AW107" s="15"/>
      <c r="AX107" s="15"/>
      <c r="AY107" s="15"/>
    </row>
    <row r="108" spans="2:51" s="48" customFormat="1" ht="39.75" customHeight="1">
      <c r="B108" s="221" t="s">
        <v>460</v>
      </c>
      <c r="C108" s="215" t="s">
        <v>428</v>
      </c>
      <c r="D108" s="43">
        <v>31500</v>
      </c>
      <c r="E108" s="47">
        <v>0</v>
      </c>
      <c r="F108" s="442">
        <f t="shared" si="21"/>
        <v>31500</v>
      </c>
      <c r="H108" s="334">
        <v>136</v>
      </c>
      <c r="I108" s="322">
        <f t="shared" si="22"/>
        <v>163.19999999999999</v>
      </c>
      <c r="J108" s="519"/>
      <c r="K108" s="520"/>
      <c r="L108" s="520"/>
      <c r="M108" s="520"/>
      <c r="N108" s="520"/>
      <c r="O108" s="520"/>
      <c r="P108" s="520"/>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row>
    <row r="109" spans="2:51" s="48" customFormat="1" ht="39.75" customHeight="1">
      <c r="B109" s="221" t="s">
        <v>461</v>
      </c>
      <c r="C109" s="533" t="s">
        <v>429</v>
      </c>
      <c r="D109" s="43">
        <v>35500</v>
      </c>
      <c r="E109" s="47">
        <v>0</v>
      </c>
      <c r="F109" s="442">
        <f t="shared" ref="F109" si="23">D109-E109</f>
        <v>35500</v>
      </c>
      <c r="H109" s="334">
        <v>137</v>
      </c>
      <c r="I109" s="322">
        <f t="shared" si="22"/>
        <v>164.4</v>
      </c>
      <c r="J109" s="519"/>
      <c r="K109" s="520"/>
      <c r="L109" s="520"/>
      <c r="M109" s="520"/>
      <c r="N109" s="520"/>
      <c r="O109" s="520"/>
      <c r="P109" s="520"/>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row>
    <row r="110" spans="2:51" s="48" customFormat="1" ht="39.75" customHeight="1">
      <c r="B110" s="221" t="s">
        <v>411</v>
      </c>
      <c r="C110" s="533" t="s">
        <v>452</v>
      </c>
      <c r="D110" s="43">
        <v>42000</v>
      </c>
      <c r="E110" s="47">
        <v>0</v>
      </c>
      <c r="F110" s="442">
        <f t="shared" ref="F110" si="24">D110-E110</f>
        <v>42000</v>
      </c>
      <c r="H110" s="334">
        <v>158</v>
      </c>
      <c r="I110" s="322">
        <f t="shared" si="22"/>
        <v>292.3</v>
      </c>
      <c r="J110" s="519"/>
      <c r="K110" s="520"/>
      <c r="L110" s="520"/>
      <c r="M110" s="520"/>
      <c r="N110" s="520"/>
      <c r="O110" s="520"/>
      <c r="P110" s="520"/>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c r="AO110" s="15"/>
      <c r="AP110" s="15"/>
      <c r="AQ110" s="15"/>
      <c r="AR110" s="15"/>
      <c r="AS110" s="15"/>
      <c r="AT110" s="15"/>
      <c r="AU110" s="15"/>
      <c r="AV110" s="15"/>
      <c r="AW110" s="15"/>
      <c r="AX110" s="15"/>
      <c r="AY110" s="15"/>
    </row>
    <row r="111" spans="2:51" s="517" customFormat="1" ht="13.5" customHeight="1">
      <c r="B111" s="238"/>
      <c r="C111" s="363"/>
      <c r="D111" s="19"/>
      <c r="E111" s="19"/>
      <c r="F111" s="19"/>
      <c r="H111" s="19"/>
      <c r="I111" s="19"/>
      <c r="U111" s="518"/>
      <c r="V111" s="518"/>
      <c r="W111" s="518"/>
      <c r="X111" s="518"/>
      <c r="Y111" s="518"/>
      <c r="Z111" s="518"/>
      <c r="AA111" s="518"/>
      <c r="AB111" s="518"/>
      <c r="AC111" s="518"/>
      <c r="AD111" s="518"/>
      <c r="AE111" s="518"/>
      <c r="AF111" s="518"/>
      <c r="AG111" s="518"/>
      <c r="AH111" s="518"/>
      <c r="AI111" s="518"/>
      <c r="AJ111" s="518"/>
      <c r="AK111" s="518"/>
      <c r="AL111" s="518"/>
      <c r="AM111" s="518"/>
      <c r="AN111" s="518"/>
      <c r="AO111" s="518"/>
      <c r="AP111" s="518"/>
      <c r="AQ111" s="518"/>
      <c r="AR111" s="518"/>
      <c r="AS111" s="518"/>
      <c r="AT111" s="518"/>
      <c r="AU111" s="518"/>
      <c r="AV111" s="518"/>
      <c r="AW111" s="518"/>
      <c r="AX111" s="518"/>
      <c r="AY111" s="518"/>
    </row>
    <row r="112" spans="2:51" s="517" customFormat="1" ht="39.75" customHeight="1">
      <c r="B112" s="267"/>
      <c r="C112" s="267"/>
      <c r="F112" s="19"/>
      <c r="I112" s="19"/>
      <c r="U112" s="518"/>
      <c r="V112" s="518"/>
      <c r="W112" s="518"/>
      <c r="X112" s="518"/>
      <c r="Y112" s="518"/>
      <c r="Z112" s="518"/>
      <c r="AA112" s="518"/>
      <c r="AB112" s="518"/>
      <c r="AC112" s="518"/>
      <c r="AD112" s="518"/>
      <c r="AE112" s="518"/>
      <c r="AF112" s="518"/>
      <c r="AG112" s="518"/>
      <c r="AH112" s="518"/>
      <c r="AI112" s="518"/>
      <c r="AJ112" s="518"/>
      <c r="AK112" s="518"/>
      <c r="AL112" s="518"/>
      <c r="AM112" s="518"/>
      <c r="AN112" s="518"/>
      <c r="AO112" s="518"/>
      <c r="AP112" s="518"/>
      <c r="AQ112" s="518"/>
      <c r="AR112" s="518"/>
      <c r="AS112" s="518"/>
      <c r="AT112" s="518"/>
      <c r="AU112" s="518"/>
      <c r="AV112" s="518"/>
      <c r="AW112" s="518"/>
      <c r="AX112" s="518"/>
      <c r="AY112" s="518"/>
    </row>
    <row r="113" spans="1:51" s="52" customFormat="1" ht="8.25" hidden="1" customHeight="1">
      <c r="A113" s="60"/>
      <c r="B113" s="53"/>
      <c r="C113" s="53"/>
      <c r="D113" s="526"/>
      <c r="E113" s="526"/>
      <c r="F113" s="526"/>
      <c r="H113" s="526"/>
      <c r="I113" s="526"/>
    </row>
    <row r="114" spans="1:51" s="52" customFormat="1" ht="8.25" hidden="1" customHeight="1">
      <c r="A114" s="60"/>
      <c r="B114" s="53"/>
      <c r="C114" s="53"/>
      <c r="D114" s="526"/>
      <c r="E114" s="526"/>
      <c r="F114" s="526"/>
      <c r="H114" s="526"/>
      <c r="I114" s="526"/>
    </row>
    <row r="115" spans="1:51" s="52" customFormat="1" ht="22.5" hidden="1" customHeight="1">
      <c r="A115" s="60"/>
      <c r="D115" s="526"/>
      <c r="E115" s="526"/>
      <c r="F115" s="526"/>
      <c r="H115" s="526"/>
      <c r="I115" s="526"/>
    </row>
    <row r="116" spans="1:51" s="60" customFormat="1" ht="8.25" customHeight="1">
      <c r="B116" s="525"/>
      <c r="C116" s="57"/>
      <c r="D116" s="59"/>
      <c r="E116" s="59"/>
      <c r="F116" s="59"/>
      <c r="H116" s="59"/>
      <c r="I116" s="59"/>
      <c r="U116" s="52"/>
      <c r="V116" s="52"/>
      <c r="W116" s="52"/>
      <c r="X116" s="52"/>
      <c r="Y116" s="52"/>
      <c r="Z116" s="52"/>
      <c r="AA116" s="52"/>
      <c r="AB116" s="52"/>
      <c r="AC116" s="52"/>
      <c r="AD116" s="52"/>
      <c r="AE116" s="52"/>
      <c r="AF116" s="52"/>
      <c r="AG116" s="52"/>
      <c r="AH116" s="52"/>
      <c r="AI116" s="52"/>
      <c r="AJ116" s="52"/>
      <c r="AK116" s="52"/>
      <c r="AL116" s="52"/>
      <c r="AM116" s="52"/>
      <c r="AN116" s="52"/>
      <c r="AO116" s="52"/>
      <c r="AP116" s="52"/>
      <c r="AQ116" s="52"/>
      <c r="AR116" s="52"/>
      <c r="AS116" s="52"/>
      <c r="AT116" s="52"/>
      <c r="AU116" s="52"/>
      <c r="AV116" s="52"/>
      <c r="AW116" s="52"/>
      <c r="AX116" s="52"/>
      <c r="AY116" s="52"/>
    </row>
    <row r="117" spans="1:51" s="52" customFormat="1" ht="21.75" customHeight="1">
      <c r="A117" s="60"/>
      <c r="B117" s="267"/>
      <c r="D117" s="526"/>
      <c r="E117" s="526"/>
      <c r="F117" s="526"/>
      <c r="H117" s="526"/>
      <c r="I117" s="526"/>
    </row>
    <row r="118" spans="1:51">
      <c r="J118" s="65"/>
      <c r="K118" s="65"/>
      <c r="L118" s="65"/>
      <c r="M118" s="65"/>
      <c r="N118" s="65"/>
      <c r="O118" s="65"/>
      <c r="P118" s="65"/>
    </row>
    <row r="119" spans="1:51">
      <c r="A119" s="527"/>
      <c r="B119" s="566">
        <v>2016</v>
      </c>
      <c r="C119" s="566"/>
      <c r="D119" s="528"/>
      <c r="E119" s="528"/>
      <c r="J119" s="65"/>
      <c r="K119" s="65"/>
      <c r="L119" s="65"/>
      <c r="M119" s="65"/>
      <c r="N119" s="65"/>
      <c r="O119" s="65"/>
      <c r="P119" s="65"/>
    </row>
    <row r="120" spans="1:51">
      <c r="A120" s="527"/>
      <c r="B120" s="529"/>
      <c r="C120" s="529"/>
      <c r="D120" s="528"/>
      <c r="E120" s="528"/>
      <c r="J120" s="65"/>
      <c r="K120" s="65"/>
      <c r="L120" s="65"/>
      <c r="M120" s="65"/>
      <c r="N120" s="65"/>
      <c r="O120" s="65"/>
      <c r="P120" s="65"/>
    </row>
    <row r="121" spans="1:51">
      <c r="A121" s="527"/>
      <c r="B121" s="530" t="s">
        <v>224</v>
      </c>
      <c r="C121" s="530">
        <v>0</v>
      </c>
      <c r="D121" s="528"/>
      <c r="E121" s="528"/>
      <c r="J121" s="65"/>
      <c r="K121" s="65"/>
      <c r="L121" s="65"/>
      <c r="M121" s="65"/>
      <c r="N121" s="65"/>
      <c r="O121" s="65"/>
      <c r="P121" s="65"/>
    </row>
    <row r="122" spans="1:51">
      <c r="A122" s="527"/>
      <c r="B122" s="531" t="s">
        <v>225</v>
      </c>
      <c r="C122" s="531">
        <v>0.9</v>
      </c>
      <c r="D122" s="528"/>
      <c r="E122" s="528"/>
      <c r="J122" s="65"/>
      <c r="K122" s="65"/>
      <c r="L122" s="65"/>
      <c r="M122" s="65"/>
      <c r="N122" s="65"/>
      <c r="O122" s="65"/>
      <c r="P122" s="65"/>
    </row>
    <row r="123" spans="1:51">
      <c r="A123" s="527"/>
      <c r="B123" s="531"/>
      <c r="C123" s="531"/>
      <c r="D123" s="528"/>
      <c r="E123" s="528"/>
      <c r="J123" s="65"/>
      <c r="K123" s="65"/>
      <c r="L123" s="65"/>
      <c r="M123" s="65"/>
      <c r="N123" s="65"/>
      <c r="O123" s="65"/>
      <c r="P123" s="65"/>
    </row>
    <row r="124" spans="1:51">
      <c r="A124" s="527"/>
      <c r="B124" s="531"/>
      <c r="C124" s="531"/>
      <c r="D124" s="528"/>
      <c r="E124" s="528"/>
      <c r="J124" s="65"/>
      <c r="K124" s="65"/>
      <c r="L124" s="65"/>
      <c r="M124" s="65"/>
      <c r="N124" s="65"/>
      <c r="O124" s="65"/>
      <c r="P124" s="65"/>
    </row>
    <row r="125" spans="1:51">
      <c r="A125" s="527"/>
      <c r="B125" s="530" t="s">
        <v>226</v>
      </c>
      <c r="C125" s="530">
        <v>0.98</v>
      </c>
      <c r="D125" s="528"/>
      <c r="E125" s="528"/>
      <c r="J125" s="65"/>
      <c r="K125" s="65"/>
      <c r="L125" s="65"/>
      <c r="M125" s="65"/>
      <c r="N125" s="65"/>
      <c r="O125" s="65"/>
      <c r="P125" s="65"/>
    </row>
    <row r="126" spans="1:51">
      <c r="A126" s="527"/>
      <c r="B126" s="531" t="s">
        <v>227</v>
      </c>
      <c r="C126" s="531">
        <v>1.2</v>
      </c>
      <c r="D126" s="528"/>
      <c r="E126" s="528"/>
      <c r="J126" s="65"/>
      <c r="K126" s="65"/>
      <c r="L126" s="65"/>
      <c r="M126" s="65"/>
      <c r="N126" s="65"/>
      <c r="O126" s="65"/>
      <c r="P126" s="65"/>
    </row>
    <row r="127" spans="1:51">
      <c r="A127" s="527"/>
      <c r="B127" s="530" t="s">
        <v>228</v>
      </c>
      <c r="C127" s="530">
        <v>1.85</v>
      </c>
      <c r="D127" s="528"/>
      <c r="E127" s="528"/>
      <c r="J127" s="65"/>
      <c r="K127" s="65"/>
      <c r="L127" s="65"/>
      <c r="M127" s="65"/>
      <c r="N127" s="65"/>
      <c r="O127" s="65"/>
      <c r="P127" s="65"/>
    </row>
    <row r="128" spans="1:51">
      <c r="A128" s="527"/>
      <c r="B128" s="531" t="s">
        <v>229</v>
      </c>
      <c r="C128" s="531">
        <v>2.4500000000000002</v>
      </c>
      <c r="D128" s="528"/>
      <c r="E128" s="528"/>
      <c r="J128" s="65"/>
      <c r="K128" s="65"/>
      <c r="L128" s="65"/>
      <c r="M128" s="65"/>
      <c r="N128" s="65"/>
      <c r="O128" s="65"/>
      <c r="P128" s="65"/>
    </row>
    <row r="129" spans="1:16">
      <c r="A129" s="527"/>
      <c r="B129" s="530" t="s">
        <v>230</v>
      </c>
      <c r="C129" s="530">
        <v>2.78</v>
      </c>
      <c r="D129" s="528"/>
      <c r="E129" s="528"/>
      <c r="J129" s="65"/>
      <c r="K129" s="65"/>
      <c r="L129" s="65"/>
      <c r="M129" s="65"/>
      <c r="N129" s="65"/>
      <c r="O129" s="65"/>
      <c r="P129" s="65"/>
    </row>
    <row r="130" spans="1:16">
      <c r="A130" s="527"/>
      <c r="B130" s="531" t="s">
        <v>229</v>
      </c>
      <c r="C130" s="531">
        <v>2.4500000000000002</v>
      </c>
      <c r="D130" s="528"/>
      <c r="E130" s="528"/>
      <c r="J130" s="65"/>
      <c r="K130" s="65"/>
      <c r="L130" s="65"/>
      <c r="M130" s="65"/>
      <c r="N130" s="65"/>
      <c r="O130" s="65"/>
      <c r="P130" s="65"/>
    </row>
    <row r="131" spans="1:16">
      <c r="A131" s="527"/>
      <c r="B131" s="530" t="s">
        <v>230</v>
      </c>
      <c r="C131" s="530">
        <v>2.78</v>
      </c>
      <c r="D131" s="528"/>
      <c r="E131" s="528"/>
      <c r="J131" s="65"/>
      <c r="K131" s="65"/>
      <c r="L131" s="65"/>
      <c r="M131" s="65"/>
      <c r="N131" s="65"/>
      <c r="O131" s="65"/>
      <c r="P131" s="65"/>
    </row>
    <row r="132" spans="1:16">
      <c r="A132" s="527"/>
      <c r="B132" s="532" t="s">
        <v>378</v>
      </c>
      <c r="C132" s="532">
        <v>3.05</v>
      </c>
      <c r="D132" s="528"/>
      <c r="E132" s="528"/>
      <c r="J132" s="65"/>
      <c r="K132" s="65"/>
      <c r="L132" s="65"/>
      <c r="M132" s="65"/>
      <c r="N132" s="65"/>
      <c r="O132" s="65"/>
      <c r="P132" s="65"/>
    </row>
    <row r="133" spans="1:16">
      <c r="A133" s="527"/>
      <c r="B133" s="527" t="s">
        <v>379</v>
      </c>
      <c r="C133" s="532">
        <v>3.72</v>
      </c>
      <c r="D133" s="528"/>
      <c r="E133" s="528"/>
      <c r="J133" s="65"/>
      <c r="K133" s="65"/>
      <c r="L133" s="65"/>
      <c r="M133" s="65"/>
      <c r="N133" s="65"/>
      <c r="O133" s="65"/>
      <c r="P133" s="65"/>
    </row>
    <row r="134" spans="1:16">
      <c r="A134" s="527"/>
      <c r="B134" s="527"/>
      <c r="C134" s="532"/>
      <c r="D134" s="528"/>
      <c r="E134" s="528"/>
      <c r="J134" s="65"/>
      <c r="K134" s="65"/>
      <c r="L134" s="65"/>
      <c r="M134" s="65"/>
      <c r="N134" s="65"/>
      <c r="O134" s="65"/>
      <c r="P134" s="65"/>
    </row>
    <row r="135" spans="1:16">
      <c r="A135" s="65"/>
      <c r="B135" s="65"/>
      <c r="C135" s="65"/>
      <c r="D135" s="65"/>
      <c r="E135" s="65"/>
      <c r="F135" s="65"/>
      <c r="H135" s="65"/>
      <c r="I135" s="65"/>
      <c r="J135" s="65"/>
      <c r="K135" s="65"/>
      <c r="L135" s="65"/>
      <c r="M135" s="65"/>
      <c r="N135" s="65"/>
      <c r="O135" s="65"/>
      <c r="P135" s="65"/>
    </row>
    <row r="136" spans="1:16">
      <c r="A136" s="65"/>
      <c r="B136" s="65"/>
      <c r="C136" s="65"/>
      <c r="D136" s="65"/>
      <c r="E136" s="65"/>
      <c r="F136" s="65"/>
      <c r="H136" s="65"/>
      <c r="I136" s="65"/>
      <c r="J136" s="65"/>
      <c r="K136" s="65"/>
      <c r="L136" s="65"/>
      <c r="M136" s="65"/>
      <c r="N136" s="65"/>
      <c r="O136" s="65"/>
      <c r="P136" s="65"/>
    </row>
    <row r="137" spans="1:16">
      <c r="A137" s="65"/>
      <c r="B137" s="65"/>
      <c r="C137" s="65"/>
      <c r="D137" s="65"/>
      <c r="E137" s="65"/>
      <c r="F137" s="65"/>
      <c r="H137" s="65"/>
      <c r="I137" s="65"/>
      <c r="J137" s="65"/>
      <c r="K137" s="65"/>
      <c r="L137" s="65"/>
      <c r="M137" s="65"/>
      <c r="N137" s="65"/>
      <c r="O137" s="65"/>
      <c r="P137" s="65"/>
    </row>
    <row r="138" spans="1:16">
      <c r="A138" s="65"/>
      <c r="B138" s="65"/>
      <c r="C138" s="65"/>
      <c r="D138" s="65"/>
      <c r="E138" s="65"/>
      <c r="F138" s="65"/>
      <c r="H138" s="65"/>
      <c r="I138" s="65"/>
      <c r="J138" s="65"/>
      <c r="K138" s="65"/>
      <c r="L138" s="65"/>
      <c r="M138" s="65"/>
      <c r="N138" s="65"/>
      <c r="O138" s="65"/>
      <c r="P138" s="65"/>
    </row>
    <row r="139" spans="1:16">
      <c r="A139" s="65"/>
      <c r="B139" s="65"/>
      <c r="C139" s="65"/>
      <c r="D139" s="65"/>
      <c r="E139" s="65"/>
      <c r="F139" s="65"/>
      <c r="H139" s="65"/>
      <c r="I139" s="65"/>
      <c r="J139" s="65"/>
      <c r="K139" s="65"/>
      <c r="L139" s="65"/>
      <c r="M139" s="65"/>
      <c r="N139" s="65"/>
      <c r="O139" s="65"/>
      <c r="P139" s="65"/>
    </row>
    <row r="140" spans="1:16">
      <c r="A140" s="65"/>
      <c r="B140" s="65"/>
      <c r="C140" s="65"/>
      <c r="D140" s="65"/>
      <c r="E140" s="65"/>
      <c r="F140" s="65"/>
      <c r="H140" s="65"/>
      <c r="I140" s="65"/>
      <c r="J140" s="65"/>
      <c r="K140" s="65"/>
      <c r="L140" s="65"/>
      <c r="M140" s="65"/>
      <c r="N140" s="65"/>
      <c r="O140" s="65"/>
      <c r="P140" s="65"/>
    </row>
    <row r="141" spans="1:16">
      <c r="A141" s="65"/>
      <c r="B141" s="65"/>
      <c r="C141" s="65"/>
      <c r="D141" s="65"/>
      <c r="E141" s="65"/>
      <c r="F141" s="65"/>
      <c r="H141" s="65"/>
      <c r="I141" s="65"/>
      <c r="J141" s="65"/>
      <c r="K141" s="65"/>
      <c r="L141" s="65"/>
      <c r="M141" s="65"/>
      <c r="N141" s="65"/>
      <c r="O141" s="65"/>
      <c r="P141" s="65"/>
    </row>
    <row r="142" spans="1:16">
      <c r="A142" s="65"/>
      <c r="B142" s="65"/>
      <c r="C142" s="65"/>
      <c r="D142" s="65"/>
      <c r="E142" s="65"/>
      <c r="F142" s="65"/>
      <c r="H142" s="65"/>
      <c r="I142" s="65"/>
      <c r="J142" s="65"/>
      <c r="K142" s="65"/>
      <c r="L142" s="65"/>
      <c r="M142" s="65"/>
      <c r="N142" s="65"/>
      <c r="O142" s="65"/>
      <c r="P142" s="65"/>
    </row>
    <row r="143" spans="1:16">
      <c r="A143" s="65"/>
      <c r="B143" s="65"/>
      <c r="C143" s="65"/>
      <c r="D143" s="65"/>
      <c r="E143" s="65"/>
      <c r="F143" s="65"/>
      <c r="H143" s="65"/>
      <c r="I143" s="65"/>
      <c r="J143" s="65"/>
      <c r="K143" s="65"/>
      <c r="L143" s="65"/>
      <c r="M143" s="65"/>
      <c r="N143" s="65"/>
      <c r="O143" s="65"/>
      <c r="P143" s="65"/>
    </row>
    <row r="144" spans="1:16">
      <c r="A144" s="65"/>
      <c r="B144" s="65"/>
      <c r="C144" s="65"/>
      <c r="D144" s="65"/>
      <c r="E144" s="65"/>
      <c r="F144" s="65"/>
      <c r="H144" s="65"/>
      <c r="I144" s="65"/>
      <c r="J144" s="65"/>
      <c r="K144" s="65"/>
      <c r="L144" s="65"/>
      <c r="M144" s="65"/>
      <c r="N144" s="65"/>
      <c r="O144" s="65"/>
      <c r="P144" s="65"/>
    </row>
    <row r="145" spans="1:16">
      <c r="A145" s="65"/>
      <c r="B145" s="65"/>
      <c r="C145" s="65"/>
      <c r="D145" s="65"/>
      <c r="E145" s="65"/>
      <c r="F145" s="65"/>
      <c r="H145" s="65"/>
      <c r="I145" s="65"/>
      <c r="J145" s="65"/>
      <c r="K145" s="65"/>
      <c r="L145" s="65"/>
      <c r="M145" s="65"/>
      <c r="N145" s="65"/>
      <c r="O145" s="65"/>
      <c r="P145" s="65"/>
    </row>
    <row r="146" spans="1:16">
      <c r="A146" s="65"/>
      <c r="B146" s="65"/>
      <c r="C146" s="65"/>
      <c r="D146" s="65"/>
      <c r="E146" s="65"/>
      <c r="F146" s="65"/>
      <c r="H146" s="65"/>
      <c r="I146" s="65"/>
      <c r="J146" s="65"/>
      <c r="K146" s="65"/>
      <c r="L146" s="65"/>
      <c r="M146" s="65"/>
      <c r="N146" s="65"/>
      <c r="O146" s="65"/>
      <c r="P146" s="65"/>
    </row>
    <row r="147" spans="1:16">
      <c r="A147" s="65"/>
      <c r="B147" s="65"/>
      <c r="C147" s="65"/>
      <c r="D147" s="65"/>
      <c r="E147" s="65"/>
      <c r="F147" s="65"/>
      <c r="H147" s="65"/>
      <c r="I147" s="65"/>
      <c r="J147" s="65"/>
      <c r="K147" s="65"/>
      <c r="L147" s="65"/>
      <c r="M147" s="65"/>
      <c r="N147" s="65"/>
      <c r="O147" s="65"/>
      <c r="P147" s="65"/>
    </row>
    <row r="148" spans="1:16">
      <c r="A148" s="65"/>
      <c r="B148" s="65"/>
      <c r="C148" s="65"/>
      <c r="D148" s="65"/>
      <c r="E148" s="65"/>
      <c r="F148" s="65"/>
      <c r="H148" s="65"/>
      <c r="I148" s="65"/>
      <c r="J148" s="65"/>
      <c r="K148" s="65"/>
      <c r="L148" s="65"/>
      <c r="M148" s="65"/>
      <c r="N148" s="65"/>
      <c r="O148" s="65"/>
      <c r="P148" s="65"/>
    </row>
    <row r="149" spans="1:16">
      <c r="A149" s="65"/>
      <c r="B149" s="65"/>
      <c r="C149" s="65"/>
      <c r="D149" s="65"/>
      <c r="E149" s="65"/>
      <c r="F149" s="65"/>
      <c r="H149" s="65"/>
      <c r="I149" s="65"/>
      <c r="J149" s="65"/>
      <c r="K149" s="65"/>
      <c r="L149" s="65"/>
      <c r="M149" s="65"/>
      <c r="N149" s="65"/>
      <c r="O149" s="65"/>
      <c r="P149" s="65"/>
    </row>
  </sheetData>
  <mergeCells count="44">
    <mergeCell ref="H93:H94"/>
    <mergeCell ref="I93:I94"/>
    <mergeCell ref="F93:F94"/>
    <mergeCell ref="B92:E92"/>
    <mergeCell ref="B93:B94"/>
    <mergeCell ref="C93:C94"/>
    <mergeCell ref="D93:D94"/>
    <mergeCell ref="E93:E94"/>
    <mergeCell ref="H82:H83"/>
    <mergeCell ref="I82:I83"/>
    <mergeCell ref="F82:F83"/>
    <mergeCell ref="B81:E81"/>
    <mergeCell ref="B82:B83"/>
    <mergeCell ref="C82:C83"/>
    <mergeCell ref="D82:D83"/>
    <mergeCell ref="E82:E83"/>
    <mergeCell ref="H2:H3"/>
    <mergeCell ref="I2:I3"/>
    <mergeCell ref="B119:C119"/>
    <mergeCell ref="B2:B3"/>
    <mergeCell ref="C2:C3"/>
    <mergeCell ref="D2:D3"/>
    <mergeCell ref="E2:E3"/>
    <mergeCell ref="B37:B38"/>
    <mergeCell ref="C37:C38"/>
    <mergeCell ref="D37:D38"/>
    <mergeCell ref="E37:E38"/>
    <mergeCell ref="F37:F38"/>
    <mergeCell ref="H37:H38"/>
    <mergeCell ref="I37:I38"/>
    <mergeCell ref="B36:E36"/>
    <mergeCell ref="B57:E57"/>
    <mergeCell ref="A6:A23"/>
    <mergeCell ref="A26:A34"/>
    <mergeCell ref="B25:E25"/>
    <mergeCell ref="B5:E5"/>
    <mergeCell ref="F2:F3"/>
    <mergeCell ref="H58:H59"/>
    <mergeCell ref="I58:I59"/>
    <mergeCell ref="B58:B59"/>
    <mergeCell ref="C58:C59"/>
    <mergeCell ref="D58:D59"/>
    <mergeCell ref="E58:E59"/>
    <mergeCell ref="F58:F59"/>
  </mergeCells>
  <printOptions horizontalCentered="1"/>
  <pageMargins left="0.70866141732283472" right="0.70866141732283472" top="0.74803149606299213" bottom="0.74803149606299213" header="0.31496062992125984" footer="0.31496062992125984"/>
  <pageSetup paperSize="9" scale="33" fitToHeight="3" orientation="landscape" r:id="rId1"/>
  <rowBreaks count="3" manualBreakCount="3">
    <brk id="35" min="1" max="17" man="1"/>
    <brk id="56" min="1" max="17" man="1"/>
    <brk id="91" min="1"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AE79"/>
  <sheetViews>
    <sheetView topLeftCell="A31" zoomScale="60" zoomScaleNormal="60" zoomScalePageLayoutView="60" workbookViewId="0">
      <selection activeCell="B34" sqref="B34"/>
    </sheetView>
  </sheetViews>
  <sheetFormatPr defaultColWidth="9.140625" defaultRowHeight="12.75"/>
  <cols>
    <col min="1" max="1" width="22.7109375" style="2" customWidth="1"/>
    <col min="2" max="2" width="113.42578125" style="1" customWidth="1"/>
    <col min="3" max="3" width="22.42578125" style="2" customWidth="1"/>
    <col min="4" max="4" width="117" style="73" bestFit="1" customWidth="1"/>
    <col min="5" max="5" width="52.42578125" style="73" bestFit="1" customWidth="1"/>
    <col min="6" max="6" width="10" style="73" customWidth="1"/>
    <col min="7" max="8" width="9.140625" style="73"/>
    <col min="9" max="9" width="9.42578125" style="73" bestFit="1" customWidth="1"/>
    <col min="10" max="10" width="9.140625" style="73"/>
    <col min="11" max="11" width="15.7109375" style="73" customWidth="1"/>
    <col min="12" max="22" width="9.7109375" style="73" customWidth="1"/>
    <col min="23" max="16384" width="9.140625" style="73"/>
  </cols>
  <sheetData>
    <row r="1" spans="1:31" ht="33.75" customHeight="1" thickBot="1">
      <c r="A1" s="567" t="s">
        <v>18</v>
      </c>
      <c r="B1" s="568"/>
      <c r="C1" s="568"/>
      <c r="D1" s="569"/>
      <c r="E1" s="67"/>
      <c r="F1" s="67"/>
      <c r="G1" s="67"/>
      <c r="H1" s="67"/>
      <c r="I1" s="67"/>
      <c r="J1" s="67"/>
      <c r="K1" s="67"/>
      <c r="L1" s="67"/>
      <c r="M1" s="67"/>
      <c r="N1" s="67"/>
      <c r="O1" s="67"/>
      <c r="P1" s="67"/>
      <c r="Q1" s="67"/>
      <c r="R1" s="67"/>
      <c r="S1" s="67"/>
      <c r="T1" s="67"/>
      <c r="U1" s="67"/>
      <c r="V1" s="67"/>
      <c r="W1" s="68"/>
      <c r="X1" s="68"/>
      <c r="Y1" s="68"/>
      <c r="Z1" s="68"/>
      <c r="AA1" s="69"/>
      <c r="AB1" s="70"/>
      <c r="AC1" s="70"/>
      <c r="AD1" s="71"/>
      <c r="AE1" s="72"/>
    </row>
    <row r="2" spans="1:31" ht="22.5" customHeight="1">
      <c r="A2" s="74"/>
      <c r="C2" s="75"/>
      <c r="D2" s="70"/>
      <c r="E2" s="70"/>
      <c r="F2" s="70"/>
      <c r="G2" s="70"/>
      <c r="H2" s="70"/>
      <c r="I2" s="70"/>
      <c r="J2" s="70"/>
      <c r="K2" s="76"/>
      <c r="L2" s="76"/>
      <c r="M2" s="76"/>
      <c r="N2" s="76"/>
      <c r="O2" s="76"/>
      <c r="P2" s="76"/>
      <c r="Q2" s="76"/>
      <c r="R2" s="76"/>
      <c r="S2" s="76"/>
      <c r="T2" s="76"/>
      <c r="U2" s="76"/>
      <c r="V2" s="76"/>
      <c r="W2" s="76"/>
      <c r="X2" s="76"/>
      <c r="Y2" s="76"/>
      <c r="Z2" s="77"/>
      <c r="AA2" s="69"/>
      <c r="AB2" s="70"/>
      <c r="AC2" s="70"/>
      <c r="AD2" s="71"/>
      <c r="AE2" s="72"/>
    </row>
    <row r="3" spans="1:31" ht="32.25" customHeight="1">
      <c r="A3" s="78" t="s">
        <v>33</v>
      </c>
      <c r="B3" s="79" t="s">
        <v>83</v>
      </c>
      <c r="C3" s="78" t="s">
        <v>13</v>
      </c>
      <c r="D3" s="79" t="s">
        <v>84</v>
      </c>
      <c r="E3" s="80"/>
      <c r="F3" s="80"/>
      <c r="G3" s="80"/>
      <c r="H3" s="80"/>
      <c r="I3" s="80"/>
      <c r="J3" s="80"/>
      <c r="K3" s="70"/>
      <c r="L3" s="70"/>
      <c r="M3" s="70"/>
      <c r="N3" s="70"/>
      <c r="O3" s="70"/>
      <c r="P3" s="70"/>
      <c r="Q3" s="70"/>
      <c r="R3" s="70"/>
      <c r="S3" s="70"/>
      <c r="T3" s="70"/>
      <c r="U3" s="70"/>
      <c r="V3" s="70"/>
      <c r="W3" s="81"/>
      <c r="X3" s="82"/>
      <c r="Y3" s="83"/>
      <c r="Z3" s="70"/>
      <c r="AA3" s="70"/>
      <c r="AB3" s="70"/>
      <c r="AC3" s="70"/>
      <c r="AD3" s="71"/>
      <c r="AE3" s="72"/>
    </row>
    <row r="4" spans="1:31" ht="32.25" customHeight="1">
      <c r="A4" s="78" t="s">
        <v>21</v>
      </c>
      <c r="B4" s="79" t="s">
        <v>44</v>
      </c>
      <c r="C4" s="84" t="s">
        <v>46</v>
      </c>
      <c r="D4" s="79" t="s">
        <v>86</v>
      </c>
      <c r="E4" s="80"/>
      <c r="F4" s="80"/>
      <c r="G4" s="80"/>
      <c r="H4" s="80"/>
      <c r="I4" s="80"/>
      <c r="J4" s="80"/>
      <c r="K4" s="70"/>
      <c r="L4" s="70"/>
      <c r="M4" s="70"/>
      <c r="N4" s="70"/>
      <c r="O4" s="70"/>
      <c r="P4" s="70"/>
      <c r="Q4" s="70"/>
      <c r="R4" s="70"/>
      <c r="S4" s="70"/>
      <c r="T4" s="70"/>
      <c r="U4" s="70"/>
      <c r="V4" s="70"/>
      <c r="W4" s="81"/>
      <c r="X4" s="82"/>
      <c r="Y4" s="83"/>
      <c r="Z4" s="70"/>
      <c r="AA4" s="70"/>
      <c r="AB4" s="70"/>
      <c r="AC4" s="70"/>
      <c r="AD4" s="71"/>
      <c r="AE4" s="72"/>
    </row>
    <row r="5" spans="1:31" ht="32.25" customHeight="1">
      <c r="A5" s="78" t="s">
        <v>85</v>
      </c>
      <c r="B5" s="79" t="s">
        <v>121</v>
      </c>
      <c r="C5" s="85"/>
      <c r="D5" s="86"/>
      <c r="E5" s="80"/>
      <c r="F5" s="80"/>
      <c r="G5" s="80"/>
      <c r="H5" s="80"/>
      <c r="I5" s="80"/>
      <c r="J5" s="80"/>
      <c r="K5" s="70"/>
      <c r="L5" s="70"/>
      <c r="M5" s="70"/>
      <c r="N5" s="70"/>
      <c r="O5" s="70"/>
      <c r="P5" s="70"/>
      <c r="Q5" s="70"/>
      <c r="R5" s="70"/>
      <c r="S5" s="70"/>
      <c r="T5" s="70"/>
      <c r="U5" s="70"/>
      <c r="V5" s="70"/>
      <c r="W5" s="81"/>
      <c r="X5" s="82"/>
      <c r="Y5" s="83"/>
      <c r="Z5" s="70"/>
      <c r="AA5" s="70"/>
      <c r="AB5" s="70"/>
      <c r="AC5" s="70"/>
      <c r="AD5" s="71"/>
      <c r="AE5" s="72"/>
    </row>
    <row r="6" spans="1:31" ht="32.25" customHeight="1">
      <c r="A6" s="78" t="s">
        <v>34</v>
      </c>
      <c r="B6" s="79" t="s">
        <v>20</v>
      </c>
      <c r="C6" s="84" t="s">
        <v>66</v>
      </c>
      <c r="D6" s="79" t="s">
        <v>163</v>
      </c>
      <c r="E6" s="80"/>
      <c r="F6" s="80"/>
      <c r="G6" s="80"/>
      <c r="H6" s="80"/>
      <c r="I6" s="80"/>
      <c r="J6" s="80"/>
      <c r="K6" s="70"/>
      <c r="L6" s="70"/>
      <c r="M6" s="70"/>
      <c r="N6" s="70"/>
      <c r="O6" s="70"/>
      <c r="P6" s="70"/>
      <c r="Q6" s="70"/>
      <c r="R6" s="70"/>
      <c r="S6" s="70"/>
      <c r="T6" s="70"/>
      <c r="U6" s="70"/>
      <c r="V6" s="70"/>
      <c r="W6" s="81"/>
      <c r="X6" s="82"/>
      <c r="Y6" s="83"/>
      <c r="Z6" s="70"/>
      <c r="AA6" s="70"/>
      <c r="AB6" s="70"/>
      <c r="AC6" s="70"/>
      <c r="AD6" s="71"/>
      <c r="AE6" s="72"/>
    </row>
    <row r="7" spans="1:31" ht="32.25" customHeight="1">
      <c r="A7" s="78" t="s">
        <v>22</v>
      </c>
      <c r="B7" s="79" t="s">
        <v>23</v>
      </c>
      <c r="C7" s="84" t="s">
        <v>4</v>
      </c>
      <c r="D7" s="79" t="s">
        <v>123</v>
      </c>
      <c r="E7" s="80"/>
      <c r="F7" s="80"/>
      <c r="G7" s="80"/>
      <c r="H7" s="80"/>
      <c r="I7" s="80"/>
      <c r="J7" s="80"/>
      <c r="K7" s="70"/>
      <c r="L7" s="70"/>
      <c r="M7" s="70"/>
      <c r="N7" s="70"/>
      <c r="O7" s="70"/>
      <c r="P7" s="70"/>
      <c r="Q7" s="70"/>
      <c r="R7" s="70"/>
      <c r="S7" s="70"/>
      <c r="T7" s="70"/>
      <c r="U7" s="70"/>
      <c r="V7" s="70"/>
      <c r="W7" s="81"/>
      <c r="X7" s="82"/>
      <c r="Y7" s="83"/>
      <c r="Z7" s="70"/>
      <c r="AA7" s="70"/>
      <c r="AB7" s="70"/>
      <c r="AC7" s="70"/>
      <c r="AD7" s="71"/>
      <c r="AE7" s="72"/>
    </row>
    <row r="8" spans="1:31" ht="32.25" customHeight="1">
      <c r="A8" s="87" t="s">
        <v>40</v>
      </c>
      <c r="B8" s="88" t="s">
        <v>42</v>
      </c>
      <c r="C8" s="84" t="s">
        <v>146</v>
      </c>
      <c r="D8" s="79" t="s">
        <v>147</v>
      </c>
      <c r="E8" s="80"/>
      <c r="F8" s="80"/>
      <c r="G8" s="80"/>
      <c r="H8" s="80"/>
      <c r="I8" s="80"/>
      <c r="J8" s="80"/>
      <c r="K8" s="70"/>
      <c r="L8" s="70"/>
      <c r="M8" s="70"/>
      <c r="N8" s="70"/>
      <c r="O8" s="70"/>
      <c r="P8" s="70"/>
      <c r="Q8" s="70"/>
      <c r="R8" s="70"/>
      <c r="S8" s="70"/>
      <c r="T8" s="70"/>
      <c r="U8" s="70"/>
      <c r="V8" s="70"/>
      <c r="W8" s="81"/>
      <c r="X8" s="82"/>
      <c r="Y8" s="83"/>
      <c r="Z8" s="70"/>
      <c r="AA8" s="70"/>
      <c r="AB8" s="70"/>
      <c r="AC8" s="70"/>
      <c r="AD8" s="71"/>
      <c r="AE8" s="72"/>
    </row>
    <row r="9" spans="1:31" ht="32.25" customHeight="1">
      <c r="A9" s="78" t="s">
        <v>59</v>
      </c>
      <c r="B9" s="79" t="s">
        <v>87</v>
      </c>
      <c r="C9" s="78" t="s">
        <v>45</v>
      </c>
      <c r="D9" s="79" t="s">
        <v>280</v>
      </c>
      <c r="E9" s="80"/>
      <c r="F9" s="80"/>
      <c r="G9" s="80"/>
      <c r="H9" s="80"/>
      <c r="I9" s="80"/>
      <c r="J9" s="80"/>
      <c r="K9" s="70"/>
      <c r="L9" s="70"/>
      <c r="M9" s="70"/>
      <c r="N9" s="70"/>
      <c r="O9" s="70"/>
      <c r="P9" s="70"/>
      <c r="Q9" s="70"/>
      <c r="R9" s="70"/>
      <c r="S9" s="70"/>
      <c r="T9" s="70"/>
      <c r="U9" s="70"/>
      <c r="V9" s="70"/>
      <c r="W9" s="89"/>
      <c r="X9" s="70"/>
      <c r="Y9" s="70"/>
      <c r="Z9" s="70"/>
      <c r="AA9" s="70"/>
      <c r="AB9" s="70"/>
      <c r="AC9" s="70"/>
      <c r="AD9" s="71"/>
      <c r="AE9" s="72"/>
    </row>
    <row r="10" spans="1:31" ht="32.25" customHeight="1">
      <c r="A10" s="84" t="s">
        <v>68</v>
      </c>
      <c r="B10" s="79" t="s">
        <v>90</v>
      </c>
      <c r="C10" s="84" t="s">
        <v>99</v>
      </c>
      <c r="D10" s="79" t="s">
        <v>100</v>
      </c>
      <c r="E10" s="80"/>
      <c r="F10" s="80"/>
      <c r="G10" s="80"/>
      <c r="H10" s="80"/>
      <c r="I10" s="80"/>
      <c r="J10" s="80"/>
      <c r="K10" s="70"/>
      <c r="L10" s="70"/>
      <c r="M10" s="70"/>
      <c r="N10" s="70"/>
      <c r="O10" s="70"/>
      <c r="P10" s="70"/>
      <c r="Q10" s="70"/>
      <c r="R10" s="70"/>
      <c r="S10" s="70"/>
      <c r="T10" s="70"/>
      <c r="U10" s="70"/>
      <c r="V10" s="70"/>
      <c r="W10" s="89"/>
      <c r="X10" s="70"/>
      <c r="Y10" s="70"/>
      <c r="Z10" s="70"/>
      <c r="AA10" s="70"/>
      <c r="AB10" s="70"/>
      <c r="AC10" s="70"/>
      <c r="AD10" s="71"/>
      <c r="AE10" s="72"/>
    </row>
    <row r="11" spans="1:31" ht="32.25" customHeight="1">
      <c r="A11" s="84" t="s">
        <v>51</v>
      </c>
      <c r="B11" s="79" t="s">
        <v>29</v>
      </c>
      <c r="C11" s="84" t="s">
        <v>88</v>
      </c>
      <c r="D11" s="79" t="s">
        <v>176</v>
      </c>
      <c r="E11" s="80"/>
      <c r="F11" s="80"/>
      <c r="G11" s="80"/>
      <c r="H11" s="80"/>
      <c r="I11" s="80"/>
      <c r="J11" s="80"/>
      <c r="K11" s="70"/>
      <c r="L11" s="70"/>
      <c r="M11" s="70"/>
      <c r="N11" s="70"/>
      <c r="O11" s="70"/>
      <c r="P11" s="70"/>
      <c r="Q11" s="70"/>
      <c r="R11" s="70"/>
      <c r="S11" s="70"/>
      <c r="T11" s="70"/>
      <c r="U11" s="70"/>
      <c r="V11" s="70"/>
      <c r="W11" s="89"/>
      <c r="X11" s="70"/>
      <c r="Y11" s="70"/>
      <c r="Z11" s="70"/>
      <c r="AA11" s="70"/>
      <c r="AB11" s="70"/>
      <c r="AC11" s="70"/>
      <c r="AD11" s="71"/>
      <c r="AE11" s="72"/>
    </row>
    <row r="12" spans="1:31" ht="32.25" customHeight="1">
      <c r="A12" s="84" t="s">
        <v>96</v>
      </c>
      <c r="B12" s="79" t="s">
        <v>97</v>
      </c>
      <c r="C12" s="84" t="s">
        <v>89</v>
      </c>
      <c r="D12" s="79" t="s">
        <v>276</v>
      </c>
      <c r="F12" s="80"/>
      <c r="G12" s="80"/>
      <c r="H12" s="80"/>
      <c r="I12" s="80"/>
      <c r="J12" s="80"/>
      <c r="K12" s="70"/>
      <c r="L12" s="70"/>
      <c r="M12" s="70"/>
      <c r="N12" s="70"/>
      <c r="O12" s="70"/>
      <c r="P12" s="70"/>
      <c r="Q12" s="70"/>
      <c r="R12" s="70"/>
      <c r="S12" s="70"/>
      <c r="T12" s="70"/>
      <c r="U12" s="70"/>
      <c r="V12" s="70"/>
      <c r="W12" s="89"/>
      <c r="X12" s="70"/>
      <c r="Y12" s="70"/>
      <c r="Z12" s="70"/>
      <c r="AA12" s="70"/>
      <c r="AB12" s="70"/>
      <c r="AC12" s="70"/>
      <c r="AD12" s="71"/>
      <c r="AE12" s="72"/>
    </row>
    <row r="13" spans="1:31" ht="32.25" customHeight="1">
      <c r="A13" s="84" t="s">
        <v>92</v>
      </c>
      <c r="B13" s="79" t="s">
        <v>93</v>
      </c>
      <c r="C13" s="84" t="s">
        <v>49</v>
      </c>
      <c r="D13" s="79" t="s">
        <v>91</v>
      </c>
      <c r="E13" s="70"/>
      <c r="F13" s="70"/>
      <c r="G13" s="70"/>
      <c r="H13" s="70"/>
      <c r="I13" s="70"/>
      <c r="J13" s="70"/>
      <c r="K13" s="70"/>
      <c r="L13" s="70"/>
      <c r="M13" s="70"/>
      <c r="N13" s="70"/>
      <c r="O13" s="70"/>
      <c r="P13" s="70"/>
      <c r="Q13" s="70"/>
      <c r="R13" s="70"/>
      <c r="S13" s="70"/>
      <c r="T13" s="70"/>
      <c r="U13" s="70"/>
      <c r="V13" s="70"/>
      <c r="W13" s="89"/>
      <c r="X13" s="70"/>
      <c r="Y13" s="70"/>
      <c r="Z13" s="70"/>
      <c r="AA13" s="70"/>
      <c r="AB13" s="70"/>
      <c r="AC13" s="70"/>
      <c r="AD13" s="71"/>
      <c r="AE13" s="72"/>
    </row>
    <row r="14" spans="1:31" ht="32.25" customHeight="1">
      <c r="A14" s="84" t="s">
        <v>60</v>
      </c>
      <c r="B14" s="79" t="s">
        <v>127</v>
      </c>
      <c r="C14" s="78" t="s">
        <v>94</v>
      </c>
      <c r="D14" s="79" t="s">
        <v>95</v>
      </c>
      <c r="E14" s="80"/>
      <c r="F14" s="80"/>
      <c r="G14" s="80"/>
      <c r="H14" s="80"/>
      <c r="I14" s="80"/>
      <c r="J14" s="80"/>
      <c r="K14" s="70"/>
      <c r="L14" s="70"/>
      <c r="M14" s="70"/>
      <c r="N14" s="70"/>
      <c r="O14" s="70"/>
      <c r="P14" s="70"/>
      <c r="Q14" s="70"/>
      <c r="R14" s="70"/>
      <c r="S14" s="70"/>
      <c r="T14" s="70"/>
      <c r="U14" s="70"/>
      <c r="V14" s="70"/>
      <c r="W14" s="89"/>
      <c r="X14" s="70"/>
      <c r="Y14" s="70"/>
      <c r="Z14" s="70"/>
      <c r="AA14" s="70"/>
      <c r="AB14" s="70"/>
      <c r="AC14" s="70"/>
      <c r="AD14" s="71"/>
      <c r="AE14" s="72"/>
    </row>
    <row r="15" spans="1:31" ht="32.25" customHeight="1">
      <c r="A15" s="84" t="s">
        <v>101</v>
      </c>
      <c r="B15" s="79" t="s">
        <v>102</v>
      </c>
      <c r="C15" s="78" t="s">
        <v>43</v>
      </c>
      <c r="D15" s="79" t="s">
        <v>98</v>
      </c>
      <c r="E15" s="80"/>
      <c r="F15" s="80"/>
      <c r="G15" s="80"/>
      <c r="H15" s="80"/>
      <c r="I15" s="80"/>
      <c r="J15" s="80"/>
      <c r="K15" s="70"/>
      <c r="L15" s="70"/>
      <c r="M15" s="70"/>
      <c r="N15" s="70"/>
      <c r="O15" s="70"/>
      <c r="P15" s="70"/>
      <c r="Q15" s="70"/>
      <c r="R15" s="70"/>
      <c r="S15" s="70"/>
      <c r="T15" s="70"/>
      <c r="U15" s="70"/>
      <c r="V15" s="70"/>
      <c r="W15" s="81"/>
      <c r="X15" s="82"/>
      <c r="Y15" s="83"/>
      <c r="Z15" s="70"/>
      <c r="AA15" s="70"/>
      <c r="AB15" s="70"/>
      <c r="AC15" s="70"/>
      <c r="AD15" s="71"/>
      <c r="AE15" s="72"/>
    </row>
    <row r="16" spans="1:31" ht="32.25" customHeight="1">
      <c r="A16" s="78" t="s">
        <v>57</v>
      </c>
      <c r="B16" s="79" t="s">
        <v>118</v>
      </c>
      <c r="C16" s="84" t="s">
        <v>122</v>
      </c>
      <c r="D16" s="79" t="s">
        <v>25</v>
      </c>
      <c r="E16" s="80"/>
      <c r="F16" s="80"/>
      <c r="G16" s="80"/>
      <c r="H16" s="80"/>
      <c r="I16" s="80"/>
      <c r="J16" s="80"/>
      <c r="K16" s="70"/>
      <c r="L16" s="70"/>
      <c r="M16" s="70"/>
      <c r="N16" s="70"/>
      <c r="O16" s="70"/>
      <c r="P16" s="70"/>
      <c r="Q16" s="70"/>
      <c r="R16" s="70"/>
      <c r="S16" s="70"/>
      <c r="T16" s="70"/>
      <c r="U16" s="70"/>
      <c r="V16" s="70"/>
      <c r="W16" s="81"/>
      <c r="X16" s="82"/>
      <c r="Y16" s="83"/>
      <c r="Z16" s="70"/>
      <c r="AA16" s="70"/>
      <c r="AB16" s="70"/>
      <c r="AC16" s="70"/>
      <c r="AD16" s="71"/>
      <c r="AE16" s="72"/>
    </row>
    <row r="17" spans="1:31" ht="32.25" customHeight="1">
      <c r="A17" s="84" t="s">
        <v>53</v>
      </c>
      <c r="B17" s="79" t="s">
        <v>104</v>
      </c>
      <c r="C17" s="78" t="s">
        <v>103</v>
      </c>
      <c r="D17" s="79" t="s">
        <v>41</v>
      </c>
      <c r="E17" s="80"/>
      <c r="F17" s="80"/>
      <c r="G17" s="80"/>
      <c r="H17" s="80"/>
      <c r="I17" s="80"/>
      <c r="J17" s="80"/>
      <c r="K17" s="70"/>
      <c r="L17" s="70"/>
      <c r="M17" s="70"/>
      <c r="N17" s="70"/>
      <c r="O17" s="70"/>
      <c r="P17" s="70"/>
      <c r="Q17" s="70"/>
      <c r="R17" s="70"/>
      <c r="S17" s="70"/>
      <c r="T17" s="70"/>
      <c r="U17" s="70"/>
      <c r="V17" s="70"/>
      <c r="W17" s="81"/>
      <c r="X17" s="82"/>
      <c r="Y17" s="83"/>
      <c r="Z17" s="70"/>
      <c r="AA17" s="70"/>
      <c r="AB17" s="70"/>
      <c r="AC17" s="70"/>
      <c r="AD17" s="71"/>
      <c r="AE17" s="72"/>
    </row>
    <row r="18" spans="1:31" ht="32.25" customHeight="1">
      <c r="A18" s="84" t="s">
        <v>9</v>
      </c>
      <c r="B18" s="79" t="s">
        <v>130</v>
      </c>
      <c r="C18" s="84" t="s">
        <v>71</v>
      </c>
      <c r="D18" s="79" t="s">
        <v>131</v>
      </c>
      <c r="E18" s="80"/>
      <c r="F18" s="80"/>
      <c r="G18" s="80"/>
      <c r="H18" s="80"/>
      <c r="I18" s="80"/>
      <c r="J18" s="80"/>
      <c r="K18" s="70"/>
      <c r="L18" s="70"/>
      <c r="M18" s="70"/>
      <c r="N18" s="70"/>
      <c r="O18" s="70"/>
      <c r="P18" s="70"/>
      <c r="Q18" s="70"/>
      <c r="R18" s="70"/>
      <c r="S18" s="70"/>
      <c r="T18" s="70"/>
      <c r="U18" s="70"/>
      <c r="V18" s="70"/>
      <c r="W18" s="81"/>
      <c r="X18" s="82"/>
      <c r="Y18" s="83"/>
      <c r="Z18" s="70"/>
      <c r="AA18" s="70"/>
      <c r="AB18" s="70"/>
      <c r="AC18" s="70"/>
      <c r="AD18" s="71"/>
      <c r="AE18" s="72"/>
    </row>
    <row r="19" spans="1:31" ht="32.25" customHeight="1">
      <c r="A19" s="571" t="s">
        <v>134</v>
      </c>
      <c r="B19" s="570" t="s">
        <v>178</v>
      </c>
      <c r="C19" s="78" t="s">
        <v>3</v>
      </c>
      <c r="D19" s="79" t="s">
        <v>105</v>
      </c>
      <c r="E19" s="80"/>
      <c r="F19" s="80"/>
      <c r="G19" s="80"/>
      <c r="H19" s="80"/>
      <c r="I19" s="80"/>
      <c r="J19" s="80"/>
      <c r="K19" s="70"/>
      <c r="L19" s="70"/>
      <c r="M19" s="70"/>
      <c r="N19" s="70"/>
      <c r="O19" s="70"/>
      <c r="P19" s="70"/>
      <c r="Q19" s="70"/>
      <c r="R19" s="70"/>
      <c r="S19" s="70"/>
      <c r="T19" s="70"/>
      <c r="U19" s="70"/>
      <c r="V19" s="70"/>
      <c r="W19" s="81"/>
      <c r="X19" s="82"/>
      <c r="Y19" s="83"/>
      <c r="Z19" s="70"/>
      <c r="AA19" s="70"/>
      <c r="AB19" s="70"/>
      <c r="AC19" s="70"/>
      <c r="AD19" s="71"/>
      <c r="AE19" s="72"/>
    </row>
    <row r="20" spans="1:31" ht="32.25" customHeight="1">
      <c r="A20" s="571"/>
      <c r="B20" s="570"/>
      <c r="C20" s="84" t="s">
        <v>120</v>
      </c>
      <c r="D20" s="79" t="s">
        <v>119</v>
      </c>
      <c r="E20" s="80"/>
      <c r="F20" s="80"/>
      <c r="G20" s="80"/>
      <c r="H20" s="80"/>
      <c r="I20" s="80"/>
      <c r="J20" s="80"/>
      <c r="K20" s="70"/>
      <c r="L20" s="70"/>
      <c r="M20" s="70"/>
      <c r="N20" s="70"/>
      <c r="O20" s="70"/>
      <c r="P20" s="70"/>
      <c r="Q20" s="70"/>
      <c r="R20" s="70"/>
      <c r="S20" s="70"/>
      <c r="T20" s="70"/>
      <c r="U20" s="70"/>
      <c r="V20" s="70"/>
      <c r="W20" s="81"/>
      <c r="X20" s="82"/>
      <c r="Y20" s="83"/>
      <c r="Z20" s="70"/>
      <c r="AA20" s="70"/>
      <c r="AB20" s="70"/>
      <c r="AC20" s="70"/>
      <c r="AD20" s="71"/>
      <c r="AE20" s="72"/>
    </row>
    <row r="21" spans="1:31" ht="37.5" customHeight="1">
      <c r="A21" s="572" t="s">
        <v>134</v>
      </c>
      <c r="B21" s="574" t="s">
        <v>179</v>
      </c>
      <c r="C21" s="84" t="s">
        <v>149</v>
      </c>
      <c r="D21" s="79" t="s">
        <v>150</v>
      </c>
      <c r="E21" s="80"/>
      <c r="F21" s="80"/>
      <c r="G21" s="80"/>
      <c r="H21" s="80"/>
      <c r="I21" s="80"/>
      <c r="J21" s="80"/>
      <c r="K21" s="70"/>
      <c r="L21" s="70"/>
      <c r="M21" s="70"/>
      <c r="N21" s="70"/>
      <c r="O21" s="70"/>
      <c r="P21" s="70"/>
      <c r="Q21" s="70"/>
      <c r="R21" s="70"/>
      <c r="S21" s="70"/>
      <c r="T21" s="70"/>
      <c r="U21" s="70"/>
      <c r="V21" s="70"/>
      <c r="W21" s="81"/>
      <c r="X21" s="82"/>
      <c r="Y21" s="83"/>
      <c r="Z21" s="70"/>
      <c r="AA21" s="70"/>
      <c r="AB21" s="70"/>
      <c r="AC21" s="70"/>
      <c r="AD21" s="71"/>
      <c r="AE21" s="72"/>
    </row>
    <row r="22" spans="1:31" ht="36.75" customHeight="1">
      <c r="A22" s="573"/>
      <c r="B22" s="575"/>
      <c r="C22" s="78" t="s">
        <v>52</v>
      </c>
      <c r="D22" s="79" t="s">
        <v>32</v>
      </c>
      <c r="E22" s="80"/>
      <c r="F22" s="80"/>
      <c r="G22" s="80"/>
      <c r="H22" s="80"/>
      <c r="I22" s="80"/>
      <c r="J22" s="80"/>
      <c r="K22" s="70"/>
      <c r="L22" s="70"/>
      <c r="M22" s="70"/>
      <c r="N22" s="70"/>
      <c r="O22" s="70"/>
      <c r="P22" s="70"/>
      <c r="Q22" s="70"/>
      <c r="R22" s="70"/>
      <c r="S22" s="70"/>
      <c r="T22" s="70"/>
      <c r="U22" s="70"/>
      <c r="V22" s="70"/>
      <c r="W22" s="81"/>
      <c r="X22" s="82"/>
      <c r="Y22" s="83"/>
      <c r="Z22" s="70"/>
      <c r="AA22" s="70"/>
      <c r="AB22" s="70"/>
      <c r="AC22" s="70"/>
      <c r="AD22" s="71"/>
      <c r="AE22" s="72"/>
    </row>
    <row r="23" spans="1:31" ht="34.5" customHeight="1">
      <c r="A23" s="84" t="s">
        <v>10</v>
      </c>
      <c r="B23" s="79" t="s">
        <v>161</v>
      </c>
      <c r="C23" s="78" t="s">
        <v>143</v>
      </c>
      <c r="D23" s="79" t="s">
        <v>144</v>
      </c>
      <c r="E23" s="80"/>
      <c r="F23" s="80"/>
      <c r="G23" s="80"/>
      <c r="H23" s="80"/>
      <c r="I23" s="80"/>
      <c r="J23" s="80"/>
      <c r="K23" s="70"/>
      <c r="L23" s="70"/>
      <c r="M23" s="70"/>
      <c r="N23" s="70"/>
      <c r="O23" s="70"/>
      <c r="P23" s="70"/>
      <c r="Q23" s="70"/>
      <c r="R23" s="70"/>
      <c r="S23" s="70"/>
      <c r="T23" s="70"/>
      <c r="U23" s="70"/>
      <c r="V23" s="70"/>
      <c r="W23" s="81"/>
      <c r="X23" s="82"/>
      <c r="Y23" s="83"/>
      <c r="Z23" s="70"/>
      <c r="AA23" s="70"/>
      <c r="AB23" s="70"/>
      <c r="AC23" s="70"/>
      <c r="AD23" s="71"/>
      <c r="AE23" s="72"/>
    </row>
    <row r="24" spans="1:31" ht="32.25" customHeight="1">
      <c r="A24" s="84" t="s">
        <v>174</v>
      </c>
      <c r="B24" s="79" t="s">
        <v>177</v>
      </c>
      <c r="C24" s="84" t="s">
        <v>12</v>
      </c>
      <c r="D24" s="79" t="s">
        <v>106</v>
      </c>
      <c r="E24" s="80"/>
      <c r="F24" s="80"/>
      <c r="G24" s="80"/>
      <c r="H24" s="80"/>
      <c r="I24" s="80"/>
      <c r="J24" s="80"/>
      <c r="K24" s="70"/>
      <c r="L24" s="70"/>
      <c r="M24" s="70"/>
      <c r="N24" s="70"/>
      <c r="O24" s="70"/>
      <c r="P24" s="70"/>
      <c r="Q24" s="70"/>
      <c r="R24" s="70"/>
      <c r="S24" s="70"/>
      <c r="T24" s="70"/>
      <c r="U24" s="70"/>
      <c r="V24" s="70"/>
      <c r="W24" s="81"/>
      <c r="X24" s="82"/>
      <c r="Y24" s="83"/>
      <c r="Z24" s="70"/>
      <c r="AA24" s="70"/>
      <c r="AB24" s="70"/>
      <c r="AC24" s="70"/>
      <c r="AD24" s="71"/>
      <c r="AE24" s="72"/>
    </row>
    <row r="25" spans="1:31" ht="32.25" customHeight="1">
      <c r="A25" s="84" t="s">
        <v>107</v>
      </c>
      <c r="B25" s="79" t="s">
        <v>108</v>
      </c>
      <c r="C25" s="84" t="s">
        <v>14</v>
      </c>
      <c r="D25" s="79" t="s">
        <v>31</v>
      </c>
      <c r="E25" s="80"/>
      <c r="F25" s="80"/>
      <c r="G25" s="80"/>
      <c r="H25" s="80"/>
      <c r="I25" s="80"/>
      <c r="J25" s="80"/>
      <c r="K25" s="70"/>
      <c r="L25" s="70"/>
      <c r="M25" s="70"/>
      <c r="N25" s="70"/>
      <c r="O25" s="70"/>
      <c r="P25" s="70"/>
      <c r="Q25" s="70"/>
      <c r="R25" s="70"/>
      <c r="S25" s="70"/>
      <c r="T25" s="70"/>
      <c r="U25" s="70"/>
      <c r="V25" s="70"/>
      <c r="W25" s="81"/>
      <c r="X25" s="82"/>
      <c r="Y25" s="83"/>
      <c r="Z25" s="70"/>
      <c r="AA25" s="70"/>
      <c r="AB25" s="70"/>
      <c r="AC25" s="70"/>
      <c r="AD25" s="71"/>
      <c r="AE25" s="72"/>
    </row>
    <row r="26" spans="1:31" ht="32.25" customHeight="1">
      <c r="A26" s="78" t="s">
        <v>37</v>
      </c>
      <c r="B26" s="79" t="s">
        <v>124</v>
      </c>
      <c r="C26" s="84" t="s">
        <v>109</v>
      </c>
      <c r="D26" s="79" t="s">
        <v>110</v>
      </c>
      <c r="E26" s="80"/>
      <c r="F26" s="80"/>
      <c r="G26" s="80"/>
      <c r="H26" s="80"/>
      <c r="I26" s="80"/>
      <c r="J26" s="80"/>
      <c r="K26" s="70"/>
      <c r="L26" s="70"/>
      <c r="M26" s="70"/>
      <c r="N26" s="70"/>
      <c r="O26" s="70"/>
      <c r="P26" s="70"/>
      <c r="Q26" s="70"/>
      <c r="R26" s="70"/>
      <c r="S26" s="70"/>
      <c r="T26" s="70"/>
      <c r="U26" s="70"/>
      <c r="V26" s="70"/>
      <c r="W26" s="81"/>
      <c r="X26" s="82"/>
      <c r="Y26" s="83"/>
      <c r="Z26" s="70"/>
      <c r="AA26" s="70"/>
      <c r="AB26" s="70"/>
      <c r="AC26" s="70"/>
      <c r="AD26" s="71"/>
      <c r="AE26" s="72"/>
    </row>
    <row r="27" spans="1:31" ht="18.75">
      <c r="A27" s="78" t="s">
        <v>11</v>
      </c>
      <c r="B27" s="79" t="s">
        <v>26</v>
      </c>
      <c r="C27" s="84" t="s">
        <v>50</v>
      </c>
      <c r="D27" s="79" t="s">
        <v>72</v>
      </c>
      <c r="E27" s="80"/>
      <c r="F27" s="80"/>
      <c r="G27" s="80"/>
      <c r="H27" s="80"/>
      <c r="I27" s="80"/>
      <c r="J27" s="80"/>
      <c r="K27" s="70"/>
      <c r="L27" s="70"/>
      <c r="M27" s="70"/>
      <c r="N27" s="70"/>
      <c r="O27" s="70"/>
      <c r="P27" s="70"/>
      <c r="Q27" s="70"/>
      <c r="R27" s="70"/>
      <c r="S27" s="70"/>
      <c r="T27" s="70"/>
      <c r="U27" s="70"/>
      <c r="V27" s="70"/>
      <c r="W27" s="81"/>
      <c r="X27" s="82"/>
      <c r="Y27" s="83"/>
      <c r="Z27" s="70"/>
      <c r="AA27" s="70"/>
      <c r="AB27" s="70"/>
      <c r="AC27" s="70"/>
      <c r="AD27" s="71"/>
      <c r="AE27" s="72"/>
    </row>
    <row r="28" spans="1:31" ht="59.25" customHeight="1">
      <c r="A28" s="78" t="s">
        <v>6</v>
      </c>
      <c r="B28" s="79" t="s">
        <v>24</v>
      </c>
      <c r="C28" s="84" t="s">
        <v>148</v>
      </c>
      <c r="D28" s="79" t="s">
        <v>151</v>
      </c>
      <c r="E28" s="80"/>
      <c r="F28" s="80"/>
      <c r="G28" s="80"/>
      <c r="H28" s="80"/>
      <c r="I28" s="80"/>
      <c r="J28" s="80"/>
      <c r="K28" s="70"/>
      <c r="L28" s="70"/>
      <c r="M28" s="70"/>
      <c r="N28" s="70"/>
      <c r="O28" s="70"/>
      <c r="P28" s="70"/>
      <c r="Q28" s="70"/>
      <c r="R28" s="70"/>
      <c r="S28" s="70"/>
      <c r="T28" s="70"/>
      <c r="U28" s="70"/>
      <c r="V28" s="70"/>
      <c r="W28" s="81"/>
      <c r="X28" s="82"/>
      <c r="Y28" s="83"/>
      <c r="Z28" s="70"/>
      <c r="AA28" s="70"/>
      <c r="AB28" s="70"/>
      <c r="AC28" s="70"/>
      <c r="AD28" s="71"/>
      <c r="AE28" s="72"/>
    </row>
    <row r="29" spans="1:31" ht="33" customHeight="1">
      <c r="A29" s="78" t="s">
        <v>129</v>
      </c>
      <c r="B29" s="79" t="s">
        <v>112</v>
      </c>
      <c r="C29" s="84" t="s">
        <v>157</v>
      </c>
      <c r="D29" s="79" t="s">
        <v>158</v>
      </c>
      <c r="E29" s="80"/>
      <c r="F29" s="80"/>
      <c r="G29" s="80"/>
      <c r="H29" s="80"/>
      <c r="I29" s="80"/>
      <c r="J29" s="80"/>
      <c r="K29" s="70"/>
      <c r="L29" s="70"/>
      <c r="M29" s="70"/>
      <c r="N29" s="70"/>
      <c r="O29" s="70"/>
      <c r="P29" s="70"/>
      <c r="Q29" s="70"/>
      <c r="R29" s="70"/>
      <c r="S29" s="70"/>
      <c r="T29" s="70"/>
      <c r="U29" s="70"/>
      <c r="V29" s="70"/>
      <c r="W29" s="81"/>
      <c r="X29" s="82"/>
      <c r="Y29" s="83"/>
      <c r="Z29" s="70"/>
      <c r="AA29" s="70"/>
      <c r="AB29" s="70"/>
      <c r="AC29" s="70"/>
      <c r="AD29" s="71"/>
      <c r="AE29" s="72"/>
    </row>
    <row r="30" spans="1:31" ht="32.25" customHeight="1">
      <c r="A30" s="78" t="s">
        <v>64</v>
      </c>
      <c r="B30" s="79" t="s">
        <v>82</v>
      </c>
      <c r="C30" s="84" t="s">
        <v>47</v>
      </c>
      <c r="D30" s="79" t="s">
        <v>192</v>
      </c>
      <c r="E30" s="80"/>
      <c r="F30" s="80"/>
      <c r="G30" s="80"/>
      <c r="H30" s="80"/>
      <c r="I30" s="80"/>
      <c r="J30" s="80"/>
      <c r="K30" s="70"/>
      <c r="L30" s="70"/>
      <c r="M30" s="70"/>
      <c r="N30" s="70"/>
      <c r="O30" s="70"/>
      <c r="P30" s="70"/>
      <c r="Q30" s="70"/>
      <c r="R30" s="70"/>
      <c r="S30" s="70"/>
      <c r="T30" s="70"/>
      <c r="U30" s="70"/>
      <c r="V30" s="70"/>
      <c r="W30" s="81"/>
      <c r="X30" s="82"/>
      <c r="Y30" s="83"/>
      <c r="Z30" s="70"/>
      <c r="AA30" s="70"/>
      <c r="AB30" s="70"/>
      <c r="AC30" s="70"/>
      <c r="AD30" s="71"/>
      <c r="AE30" s="72"/>
    </row>
    <row r="31" spans="1:31" ht="32.25" customHeight="1">
      <c r="A31" s="78" t="s">
        <v>166</v>
      </c>
      <c r="B31" s="79" t="s">
        <v>167</v>
      </c>
      <c r="C31" s="84" t="s">
        <v>73</v>
      </c>
      <c r="D31" s="79" t="s">
        <v>168</v>
      </c>
      <c r="E31" s="80"/>
      <c r="F31" s="80"/>
      <c r="G31" s="80"/>
      <c r="H31" s="80"/>
      <c r="I31" s="80"/>
      <c r="J31" s="80"/>
      <c r="K31" s="70"/>
      <c r="L31" s="70"/>
      <c r="M31" s="70"/>
      <c r="N31" s="70"/>
      <c r="O31" s="70"/>
      <c r="P31" s="70"/>
      <c r="Q31" s="70"/>
      <c r="R31" s="70"/>
      <c r="S31" s="70"/>
      <c r="T31" s="70"/>
      <c r="U31" s="70"/>
      <c r="V31" s="70"/>
      <c r="W31" s="89"/>
      <c r="X31" s="70"/>
      <c r="Y31" s="70"/>
      <c r="Z31" s="70"/>
      <c r="AA31" s="70"/>
      <c r="AB31" s="70"/>
      <c r="AC31" s="70"/>
      <c r="AD31" s="71"/>
      <c r="AE31" s="72"/>
    </row>
    <row r="32" spans="1:31" ht="32.25" customHeight="1">
      <c r="A32" s="78" t="s">
        <v>61</v>
      </c>
      <c r="B32" s="79" t="s">
        <v>116</v>
      </c>
      <c r="C32" s="84" t="s">
        <v>169</v>
      </c>
      <c r="D32" s="79" t="s">
        <v>170</v>
      </c>
      <c r="E32" s="80"/>
      <c r="F32" s="80"/>
      <c r="G32" s="80"/>
      <c r="H32" s="80"/>
      <c r="I32" s="80"/>
      <c r="J32" s="80"/>
      <c r="K32" s="70"/>
      <c r="L32" s="70"/>
      <c r="M32" s="70"/>
      <c r="N32" s="70"/>
      <c r="O32" s="70"/>
      <c r="P32" s="70"/>
      <c r="Q32" s="70"/>
      <c r="R32" s="70"/>
      <c r="S32" s="70"/>
      <c r="T32" s="70"/>
      <c r="U32" s="70"/>
      <c r="V32" s="70"/>
      <c r="W32" s="89"/>
      <c r="X32" s="70"/>
      <c r="Y32" s="70"/>
      <c r="Z32" s="70"/>
      <c r="AA32" s="70"/>
      <c r="AB32" s="70"/>
      <c r="AC32" s="70"/>
      <c r="AD32" s="71"/>
      <c r="AE32" s="72"/>
    </row>
    <row r="33" spans="1:30" ht="32.25" customHeight="1">
      <c r="A33" s="78" t="s">
        <v>204</v>
      </c>
      <c r="B33" s="79" t="s">
        <v>205</v>
      </c>
      <c r="C33" s="195" t="s">
        <v>15</v>
      </c>
      <c r="D33" s="79" t="s">
        <v>27</v>
      </c>
    </row>
    <row r="34" spans="1:30" ht="32.25" customHeight="1">
      <c r="A34" s="78" t="s">
        <v>12</v>
      </c>
      <c r="B34" s="79" t="s">
        <v>106</v>
      </c>
      <c r="C34" s="84" t="s">
        <v>30</v>
      </c>
      <c r="D34" s="79" t="s">
        <v>111</v>
      </c>
    </row>
    <row r="35" spans="1:30" ht="32.25" customHeight="1">
      <c r="A35" s="84" t="s">
        <v>180</v>
      </c>
      <c r="B35" s="79" t="s">
        <v>140</v>
      </c>
      <c r="C35" s="84" t="s">
        <v>17</v>
      </c>
      <c r="D35" s="79" t="s">
        <v>28</v>
      </c>
    </row>
    <row r="36" spans="1:30" ht="32.25" customHeight="1">
      <c r="A36" s="84" t="s">
        <v>159</v>
      </c>
      <c r="B36" s="79" t="s">
        <v>160</v>
      </c>
      <c r="C36" s="84" t="s">
        <v>113</v>
      </c>
      <c r="D36" s="79" t="s">
        <v>114</v>
      </c>
    </row>
    <row r="37" spans="1:30" ht="37.5" customHeight="1">
      <c r="A37" s="84" t="s">
        <v>154</v>
      </c>
      <c r="B37" s="79" t="s">
        <v>153</v>
      </c>
      <c r="C37" s="84"/>
      <c r="D37" s="79"/>
    </row>
    <row r="38" spans="1:30" ht="25.5" customHeight="1">
      <c r="A38" s="84" t="s">
        <v>70</v>
      </c>
      <c r="B38" s="79" t="s">
        <v>152</v>
      </c>
      <c r="C38" s="84" t="s">
        <v>39</v>
      </c>
      <c r="D38" s="79" t="s">
        <v>115</v>
      </c>
    </row>
    <row r="39" spans="1:30" s="94" customFormat="1" ht="27" customHeight="1">
      <c r="A39" s="84" t="s">
        <v>155</v>
      </c>
      <c r="B39" s="79" t="s">
        <v>156</v>
      </c>
      <c r="C39" s="84" t="s">
        <v>48</v>
      </c>
      <c r="D39" s="79" t="s">
        <v>117</v>
      </c>
      <c r="E39" s="90"/>
      <c r="F39" s="90"/>
      <c r="G39" s="90"/>
      <c r="H39" s="90"/>
      <c r="I39" s="90"/>
      <c r="J39" s="91"/>
      <c r="K39" s="92"/>
      <c r="L39" s="93"/>
      <c r="M39" s="93"/>
      <c r="N39" s="93"/>
      <c r="O39" s="93"/>
      <c r="P39" s="93"/>
      <c r="Q39" s="93"/>
      <c r="R39" s="93"/>
      <c r="S39" s="93"/>
      <c r="T39" s="93"/>
      <c r="U39" s="93"/>
      <c r="V39" s="93"/>
      <c r="AC39" s="95"/>
      <c r="AD39" s="95"/>
    </row>
    <row r="40" spans="1:30" s="94" customFormat="1" ht="27" customHeight="1">
      <c r="A40" s="78" t="s">
        <v>136</v>
      </c>
      <c r="B40" s="79" t="s">
        <v>137</v>
      </c>
      <c r="C40" s="84" t="s">
        <v>139</v>
      </c>
      <c r="D40" s="79" t="s">
        <v>165</v>
      </c>
      <c r="E40" s="90"/>
      <c r="F40" s="90"/>
      <c r="G40" s="90"/>
      <c r="H40" s="90"/>
      <c r="I40" s="90"/>
      <c r="J40" s="91"/>
      <c r="K40" s="92"/>
      <c r="L40" s="93"/>
      <c r="M40" s="93"/>
      <c r="N40" s="93"/>
      <c r="O40" s="93"/>
      <c r="P40" s="93"/>
      <c r="Q40" s="93"/>
      <c r="R40" s="93"/>
      <c r="S40" s="93"/>
      <c r="T40" s="93"/>
      <c r="U40" s="93"/>
      <c r="V40" s="93"/>
      <c r="AC40" s="95"/>
      <c r="AD40" s="95"/>
    </row>
    <row r="41" spans="1:30" s="94" customFormat="1" ht="27" customHeight="1">
      <c r="A41" s="96"/>
      <c r="B41" s="97"/>
      <c r="C41" s="98"/>
      <c r="D41" s="99"/>
      <c r="E41" s="90"/>
      <c r="F41" s="90"/>
      <c r="G41" s="90"/>
      <c r="H41" s="90"/>
      <c r="I41" s="90"/>
      <c r="J41" s="91"/>
      <c r="AC41" s="95"/>
      <c r="AD41" s="95"/>
    </row>
    <row r="42" spans="1:30" s="101" customFormat="1" ht="27" customHeight="1" thickBot="1">
      <c r="A42" s="96"/>
      <c r="B42" s="97"/>
      <c r="C42" s="98"/>
      <c r="D42" s="99"/>
      <c r="E42" s="100"/>
      <c r="F42" s="100"/>
      <c r="G42" s="100"/>
      <c r="H42" s="100"/>
      <c r="O42" s="102"/>
      <c r="P42" s="102"/>
    </row>
    <row r="43" spans="1:30" s="106" customFormat="1" ht="26.25" customHeight="1" thickBot="1">
      <c r="A43" s="103" t="s">
        <v>218</v>
      </c>
      <c r="B43" s="104"/>
      <c r="C43" s="101"/>
      <c r="D43" s="246" t="s">
        <v>222</v>
      </c>
      <c r="E43" s="105"/>
      <c r="F43" s="105"/>
      <c r="G43" s="105"/>
      <c r="H43" s="105"/>
      <c r="O43" s="107"/>
      <c r="P43" s="107"/>
    </row>
    <row r="44" spans="1:30" s="101" customFormat="1" ht="32.25" customHeight="1" thickBot="1">
      <c r="A44" s="249" t="s">
        <v>212</v>
      </c>
      <c r="B44" s="224" t="s">
        <v>217</v>
      </c>
      <c r="C44" s="106"/>
      <c r="D44" s="245" t="s">
        <v>231</v>
      </c>
      <c r="E44" s="105"/>
      <c r="F44" s="105"/>
      <c r="G44" s="105"/>
      <c r="H44" s="105"/>
      <c r="O44" s="102"/>
      <c r="P44" s="102"/>
    </row>
    <row r="45" spans="1:30" s="110" customFormat="1" ht="26.25" customHeight="1">
      <c r="A45" s="250" t="s">
        <v>213</v>
      </c>
      <c r="B45" s="108" t="s">
        <v>216</v>
      </c>
      <c r="C45" s="101"/>
      <c r="D45" s="237"/>
      <c r="E45" s="109"/>
      <c r="F45" s="109"/>
      <c r="G45" s="109"/>
      <c r="H45" s="109"/>
      <c r="O45" s="111"/>
      <c r="P45" s="111"/>
    </row>
    <row r="46" spans="1:30" s="110" customFormat="1" ht="26.25" customHeight="1">
      <c r="A46" s="250" t="s">
        <v>220</v>
      </c>
      <c r="B46" s="108" t="s">
        <v>232</v>
      </c>
      <c r="C46" s="101"/>
      <c r="D46" s="237"/>
      <c r="E46" s="109"/>
      <c r="F46" s="109"/>
      <c r="G46" s="109"/>
      <c r="H46" s="109"/>
      <c r="O46" s="111"/>
      <c r="P46" s="111"/>
    </row>
    <row r="47" spans="1:30" s="110" customFormat="1" ht="26.25" customHeight="1">
      <c r="A47" s="250" t="s">
        <v>214</v>
      </c>
      <c r="B47" s="247" t="s">
        <v>219</v>
      </c>
      <c r="C47" s="101"/>
      <c r="D47" s="237"/>
      <c r="E47" s="109"/>
      <c r="F47" s="109"/>
      <c r="G47" s="109"/>
      <c r="H47" s="109"/>
      <c r="O47" s="111"/>
      <c r="P47" s="111"/>
    </row>
    <row r="48" spans="1:30" s="117" customFormat="1" ht="27.75" customHeight="1" thickBot="1">
      <c r="A48" s="251" t="s">
        <v>221</v>
      </c>
      <c r="B48" s="236" t="s">
        <v>215</v>
      </c>
      <c r="C48" s="101"/>
      <c r="D48" s="237"/>
      <c r="E48" s="115"/>
      <c r="F48" s="115"/>
      <c r="G48" s="116"/>
      <c r="H48" s="116"/>
      <c r="I48" s="116"/>
      <c r="J48" s="116"/>
      <c r="K48" s="116"/>
      <c r="L48" s="116"/>
      <c r="M48" s="105"/>
      <c r="N48" s="105"/>
      <c r="O48" s="105"/>
      <c r="P48" s="105"/>
      <c r="Q48" s="105"/>
      <c r="R48" s="105"/>
      <c r="S48" s="116"/>
      <c r="T48" s="116"/>
    </row>
    <row r="49" spans="1:30" s="123" customFormat="1" ht="27.75" hidden="1" customHeight="1">
      <c r="A49" s="248" t="s">
        <v>145</v>
      </c>
      <c r="B49" s="118"/>
      <c r="C49" s="119"/>
      <c r="D49" s="115"/>
      <c r="E49" s="120"/>
      <c r="F49" s="120"/>
      <c r="G49" s="121"/>
      <c r="H49" s="121"/>
      <c r="I49" s="121"/>
      <c r="J49" s="121"/>
      <c r="K49" s="121"/>
      <c r="L49" s="121"/>
      <c r="M49" s="122"/>
      <c r="N49" s="122"/>
      <c r="O49" s="122"/>
      <c r="P49" s="122"/>
      <c r="Q49" s="122"/>
      <c r="R49" s="122"/>
      <c r="S49" s="121"/>
      <c r="T49" s="121"/>
    </row>
    <row r="50" spans="1:30" s="123" customFormat="1" ht="27.75" hidden="1" customHeight="1">
      <c r="A50" s="124" t="s">
        <v>181</v>
      </c>
      <c r="B50" s="121"/>
      <c r="C50" s="121"/>
      <c r="D50" s="120" t="s">
        <v>182</v>
      </c>
      <c r="E50" s="120"/>
      <c r="F50" s="120"/>
      <c r="G50" s="121"/>
      <c r="H50" s="121"/>
      <c r="I50" s="121"/>
      <c r="J50" s="121"/>
      <c r="K50" s="121"/>
      <c r="L50" s="121"/>
      <c r="M50" s="122"/>
      <c r="N50" s="122"/>
      <c r="O50" s="122"/>
      <c r="P50" s="122"/>
      <c r="Q50" s="122"/>
      <c r="R50" s="122"/>
      <c r="S50" s="121"/>
      <c r="T50" s="121"/>
    </row>
    <row r="51" spans="1:30" s="123" customFormat="1" ht="27.75" hidden="1" customHeight="1">
      <c r="A51" s="124" t="s">
        <v>183</v>
      </c>
      <c r="B51" s="121"/>
      <c r="C51" s="121"/>
      <c r="D51" s="120" t="s">
        <v>184</v>
      </c>
      <c r="E51" s="120"/>
      <c r="F51" s="120"/>
      <c r="G51" s="121"/>
      <c r="H51" s="121"/>
      <c r="I51" s="121"/>
      <c r="J51" s="121"/>
      <c r="K51" s="121"/>
      <c r="L51" s="121"/>
      <c r="M51" s="122"/>
      <c r="N51" s="122"/>
      <c r="O51" s="122"/>
      <c r="P51" s="122"/>
      <c r="Q51" s="122"/>
      <c r="R51" s="122"/>
      <c r="S51" s="121"/>
      <c r="T51" s="121"/>
    </row>
    <row r="52" spans="1:30" s="123" customFormat="1" ht="27.75" hidden="1" customHeight="1">
      <c r="A52" s="124" t="s">
        <v>185</v>
      </c>
      <c r="B52" s="121"/>
      <c r="C52" s="121"/>
      <c r="D52" s="237" t="s">
        <v>186</v>
      </c>
      <c r="E52" s="120"/>
      <c r="F52" s="120"/>
      <c r="G52" s="121"/>
      <c r="H52" s="121"/>
      <c r="I52" s="121"/>
      <c r="J52" s="121"/>
      <c r="K52" s="121"/>
      <c r="L52" s="121"/>
      <c r="M52" s="122"/>
      <c r="N52" s="122"/>
      <c r="O52" s="122"/>
      <c r="P52" s="122"/>
      <c r="Q52" s="122"/>
      <c r="R52" s="122"/>
      <c r="S52" s="121"/>
      <c r="T52" s="121"/>
    </row>
    <row r="53" spans="1:30" s="123" customFormat="1" ht="20.25" hidden="1" customHeight="1">
      <c r="A53" s="125"/>
      <c r="B53" s="126"/>
      <c r="C53" s="127"/>
      <c r="D53" s="120"/>
      <c r="E53" s="120"/>
      <c r="F53" s="120"/>
      <c r="G53" s="120"/>
      <c r="H53" s="120"/>
      <c r="I53" s="120"/>
      <c r="J53" s="120"/>
      <c r="Q53" s="122"/>
      <c r="R53" s="122"/>
      <c r="S53" s="122"/>
      <c r="T53" s="122"/>
      <c r="U53" s="122"/>
      <c r="V53" s="122"/>
      <c r="W53" s="121"/>
    </row>
    <row r="54" spans="1:30" s="113" customFormat="1" ht="20.25" hidden="1" customHeight="1" thickBot="1">
      <c r="A54" s="128"/>
      <c r="B54" s="121"/>
      <c r="C54" s="129"/>
      <c r="D54" s="120"/>
      <c r="E54" s="112"/>
      <c r="F54" s="112"/>
      <c r="G54" s="112"/>
      <c r="H54" s="112"/>
      <c r="I54" s="112"/>
      <c r="J54" s="112"/>
      <c r="Q54" s="109"/>
      <c r="R54" s="109"/>
      <c r="S54" s="109"/>
      <c r="T54" s="109"/>
      <c r="U54" s="109"/>
      <c r="V54" s="109"/>
      <c r="W54" s="114"/>
    </row>
    <row r="55" spans="1:30" s="117" customFormat="1" ht="12.75" hidden="1" customHeight="1" thickBot="1">
      <c r="A55" s="130"/>
      <c r="B55" s="131"/>
      <c r="C55" s="131"/>
      <c r="D55" s="135"/>
      <c r="E55" s="132"/>
      <c r="F55" s="132"/>
      <c r="G55" s="132"/>
      <c r="H55" s="132"/>
      <c r="I55" s="132"/>
      <c r="J55" s="132"/>
      <c r="Q55" s="133"/>
      <c r="R55" s="133"/>
      <c r="S55" s="133"/>
      <c r="T55" s="133"/>
      <c r="U55" s="133"/>
      <c r="V55" s="133"/>
      <c r="W55" s="116"/>
    </row>
    <row r="56" spans="1:30" s="117" customFormat="1" ht="12.75" hidden="1" customHeight="1">
      <c r="A56" s="134"/>
      <c r="B56" s="135"/>
      <c r="C56" s="135"/>
      <c r="D56" s="135"/>
      <c r="E56" s="132"/>
      <c r="F56" s="132"/>
      <c r="G56" s="132"/>
      <c r="H56" s="132"/>
      <c r="I56" s="132"/>
      <c r="J56" s="132"/>
      <c r="Q56" s="133"/>
      <c r="R56" s="133"/>
      <c r="S56" s="133"/>
      <c r="T56" s="133"/>
      <c r="U56" s="133"/>
      <c r="V56" s="133"/>
      <c r="W56" s="116"/>
    </row>
    <row r="57" spans="1:30" s="117" customFormat="1" ht="24" hidden="1" customHeight="1" thickBot="1">
      <c r="A57" s="134"/>
      <c r="B57" s="135"/>
      <c r="C57" s="135"/>
      <c r="D57" s="135"/>
      <c r="E57" s="133"/>
      <c r="F57" s="133"/>
      <c r="G57" s="133"/>
      <c r="H57" s="133"/>
      <c r="I57" s="133"/>
      <c r="J57" s="116"/>
    </row>
    <row r="58" spans="1:30" s="145" customFormat="1" ht="21" hidden="1" customHeight="1" thickBot="1">
      <c r="A58" s="142"/>
      <c r="B58" s="143"/>
      <c r="C58" s="136"/>
      <c r="D58" s="136"/>
      <c r="E58" s="139"/>
      <c r="F58" s="99"/>
      <c r="G58" s="99"/>
      <c r="H58" s="99"/>
      <c r="I58" s="99"/>
      <c r="J58" s="139"/>
      <c r="K58" s="144"/>
      <c r="L58" s="97"/>
      <c r="M58" s="97"/>
      <c r="N58" s="97"/>
      <c r="O58" s="97"/>
      <c r="P58" s="97"/>
      <c r="Q58" s="97"/>
      <c r="R58" s="97"/>
      <c r="S58" s="97"/>
      <c r="T58" s="97"/>
      <c r="U58" s="97"/>
      <c r="V58" s="97"/>
      <c r="AC58" s="146"/>
      <c r="AD58" s="146"/>
    </row>
    <row r="59" spans="1:30" s="145" customFormat="1" ht="21" hidden="1" customHeight="1">
      <c r="A59" s="147" t="s">
        <v>67</v>
      </c>
      <c r="B59" s="148"/>
      <c r="C59" s="98"/>
      <c r="D59" s="139"/>
      <c r="E59" s="139"/>
      <c r="F59" s="99"/>
      <c r="G59" s="99"/>
      <c r="H59" s="99"/>
      <c r="I59" s="99"/>
      <c r="J59" s="139"/>
      <c r="AC59" s="146"/>
      <c r="AD59" s="146"/>
    </row>
    <row r="60" spans="1:30" s="97" customFormat="1" ht="21" hidden="1" customHeight="1">
      <c r="A60" s="147"/>
      <c r="B60" s="148"/>
      <c r="C60" s="98"/>
      <c r="D60" s="139"/>
      <c r="E60" s="149"/>
      <c r="F60" s="149"/>
      <c r="G60" s="149"/>
      <c r="H60" s="149"/>
      <c r="O60" s="99"/>
      <c r="P60" s="99"/>
    </row>
    <row r="61" spans="1:30" s="154" customFormat="1" ht="21" hidden="1" customHeight="1">
      <c r="A61" s="150" t="s">
        <v>56</v>
      </c>
      <c r="B61" s="151"/>
      <c r="C61" s="152"/>
      <c r="D61" s="240" t="s">
        <v>69</v>
      </c>
      <c r="E61" s="153"/>
      <c r="F61" s="153"/>
      <c r="G61" s="153"/>
      <c r="H61" s="153"/>
      <c r="O61" s="155"/>
      <c r="P61" s="155"/>
    </row>
    <row r="62" spans="1:30" s="97" customFormat="1" ht="21" hidden="1" customHeight="1" thickBot="1">
      <c r="A62" s="156" t="s">
        <v>187</v>
      </c>
      <c r="B62" s="157"/>
      <c r="C62" s="139"/>
      <c r="D62" s="241" t="s">
        <v>75</v>
      </c>
      <c r="E62" s="153"/>
      <c r="F62" s="153"/>
      <c r="G62" s="153"/>
      <c r="H62" s="153"/>
      <c r="O62" s="99"/>
      <c r="P62" s="99"/>
    </row>
    <row r="63" spans="1:30" s="97" customFormat="1" ht="21" hidden="1" customHeight="1">
      <c r="A63" s="156" t="s">
        <v>188</v>
      </c>
      <c r="B63" s="158"/>
      <c r="C63" s="139"/>
      <c r="D63" s="241" t="s">
        <v>76</v>
      </c>
      <c r="E63" s="153"/>
      <c r="F63" s="153"/>
      <c r="G63" s="153"/>
      <c r="H63" s="153"/>
      <c r="O63" s="99"/>
      <c r="P63" s="99"/>
    </row>
    <row r="64" spans="1:30" s="97" customFormat="1" ht="21" hidden="1" customHeight="1">
      <c r="A64" s="156" t="s">
        <v>81</v>
      </c>
      <c r="B64" s="159"/>
      <c r="C64" s="139"/>
      <c r="D64" s="242" t="s">
        <v>77</v>
      </c>
      <c r="E64" s="153"/>
      <c r="F64" s="153"/>
      <c r="G64" s="153"/>
      <c r="H64" s="153"/>
      <c r="O64" s="99"/>
      <c r="P64" s="99"/>
    </row>
    <row r="65" spans="1:30" s="154" customFormat="1" ht="21" hidden="1" customHeight="1" thickBot="1">
      <c r="A65" s="160" t="s">
        <v>189</v>
      </c>
      <c r="B65" s="159"/>
      <c r="C65" s="139"/>
      <c r="D65" s="241" t="s">
        <v>78</v>
      </c>
      <c r="E65" s="243"/>
      <c r="Q65" s="161"/>
      <c r="R65" s="161"/>
      <c r="S65" s="161"/>
      <c r="T65" s="161"/>
      <c r="U65" s="161"/>
      <c r="V65" s="162"/>
      <c r="AC65" s="155"/>
      <c r="AD65" s="155"/>
    </row>
    <row r="66" spans="1:30" s="99" customFormat="1" ht="21" hidden="1" customHeight="1">
      <c r="A66" s="163"/>
      <c r="B66" s="164"/>
      <c r="C66" s="154"/>
      <c r="D66" s="243"/>
      <c r="E66" s="139"/>
      <c r="Q66" s="153"/>
      <c r="R66" s="153"/>
      <c r="S66" s="153"/>
      <c r="T66" s="153"/>
      <c r="U66" s="153"/>
      <c r="V66" s="153"/>
    </row>
    <row r="67" spans="1:30" s="152" customFormat="1" ht="20.25" hidden="1" customHeight="1">
      <c r="A67" s="165"/>
      <c r="B67" s="166"/>
      <c r="C67" s="99"/>
      <c r="D67" s="139"/>
      <c r="E67" s="167"/>
      <c r="F67" s="167"/>
      <c r="G67" s="167"/>
      <c r="H67" s="167"/>
      <c r="I67" s="167"/>
      <c r="J67" s="167"/>
      <c r="Q67" s="153"/>
      <c r="R67" s="153"/>
      <c r="S67" s="153"/>
      <c r="T67" s="153"/>
      <c r="U67" s="153"/>
      <c r="V67" s="153"/>
      <c r="W67" s="168"/>
    </row>
    <row r="68" spans="1:30" s="173" customFormat="1" ht="27.75" hidden="1" customHeight="1">
      <c r="A68" s="169"/>
      <c r="B68" s="170"/>
      <c r="C68" s="137"/>
      <c r="D68" s="167"/>
      <c r="E68" s="171"/>
      <c r="F68" s="171"/>
      <c r="G68" s="171"/>
      <c r="H68" s="171"/>
      <c r="I68" s="172"/>
    </row>
    <row r="69" spans="1:30" s="179" customFormat="1" ht="27.75" hidden="1" customHeight="1">
      <c r="A69" s="174" t="s">
        <v>79</v>
      </c>
      <c r="B69" s="175"/>
      <c r="C69" s="176"/>
      <c r="D69" s="244"/>
      <c r="E69" s="177"/>
      <c r="F69" s="177"/>
      <c r="G69" s="177"/>
      <c r="H69" s="177"/>
      <c r="I69" s="178"/>
    </row>
    <row r="70" spans="1:30" s="179" customFormat="1" ht="27.75" hidden="1" customHeight="1" thickBot="1">
      <c r="A70" s="180" t="s">
        <v>181</v>
      </c>
      <c r="B70" s="181"/>
      <c r="C70" s="182" t="s">
        <v>190</v>
      </c>
      <c r="D70" s="182"/>
      <c r="E70" s="177"/>
      <c r="F70" s="177"/>
      <c r="G70" s="177"/>
      <c r="H70" s="177"/>
      <c r="I70" s="178"/>
    </row>
    <row r="71" spans="1:30" s="179" customFormat="1" ht="27.75" hidden="1" customHeight="1">
      <c r="A71" s="180" t="s">
        <v>183</v>
      </c>
      <c r="B71" s="181"/>
      <c r="C71" s="182" t="s">
        <v>191</v>
      </c>
      <c r="D71" s="182"/>
      <c r="E71" s="177"/>
      <c r="F71" s="177"/>
      <c r="G71" s="177"/>
      <c r="H71" s="177"/>
      <c r="I71" s="178"/>
    </row>
    <row r="72" spans="1:30" s="179" customFormat="1" ht="27.75" hidden="1" customHeight="1">
      <c r="A72" s="180" t="s">
        <v>185</v>
      </c>
      <c r="B72" s="181"/>
      <c r="C72" s="183" t="s">
        <v>186</v>
      </c>
      <c r="D72" s="182"/>
      <c r="E72" s="177"/>
      <c r="F72" s="177"/>
      <c r="G72" s="177"/>
      <c r="H72" s="177"/>
      <c r="I72" s="178"/>
    </row>
    <row r="73" spans="1:30" s="179" customFormat="1" ht="20.25" hidden="1" customHeight="1">
      <c r="A73" s="184"/>
      <c r="B73" s="181"/>
      <c r="C73" s="185"/>
      <c r="D73" s="182"/>
      <c r="E73" s="182"/>
      <c r="F73" s="182"/>
      <c r="G73" s="182"/>
      <c r="H73" s="182"/>
      <c r="I73" s="182"/>
      <c r="J73" s="182"/>
      <c r="Q73" s="177"/>
      <c r="R73" s="177"/>
      <c r="S73" s="177"/>
      <c r="T73" s="177"/>
      <c r="U73" s="177"/>
      <c r="V73" s="177"/>
      <c r="W73" s="178"/>
    </row>
    <row r="74" spans="1:30" s="152" customFormat="1" ht="20.25" hidden="1" customHeight="1" thickBot="1">
      <c r="A74" s="184"/>
      <c r="B74" s="181"/>
      <c r="C74" s="186"/>
      <c r="D74" s="182"/>
      <c r="E74" s="167"/>
      <c r="F74" s="167"/>
      <c r="G74" s="167"/>
      <c r="H74" s="167"/>
      <c r="I74" s="167"/>
      <c r="J74" s="167"/>
      <c r="Q74" s="153"/>
      <c r="R74" s="153"/>
      <c r="S74" s="153"/>
      <c r="T74" s="153"/>
      <c r="U74" s="153"/>
      <c r="V74" s="153"/>
      <c r="W74" s="168"/>
    </row>
    <row r="75" spans="1:30" s="152" customFormat="1" ht="20.25" hidden="1" customHeight="1">
      <c r="A75" s="169"/>
      <c r="B75" s="170"/>
      <c r="C75" s="137"/>
      <c r="D75" s="167"/>
      <c r="E75" s="137"/>
      <c r="F75" s="137"/>
      <c r="G75" s="137"/>
      <c r="H75" s="137"/>
      <c r="I75" s="137"/>
      <c r="J75" s="137"/>
      <c r="Q75" s="149"/>
      <c r="R75" s="149"/>
      <c r="S75" s="149"/>
      <c r="T75" s="149"/>
      <c r="U75" s="149"/>
      <c r="V75" s="149"/>
      <c r="W75" s="168"/>
    </row>
    <row r="76" spans="1:30" s="152" customFormat="1" ht="20.25" hidden="1" customHeight="1">
      <c r="A76" s="187"/>
      <c r="B76" s="188"/>
      <c r="C76" s="137"/>
      <c r="D76" s="137"/>
      <c r="E76" s="137"/>
      <c r="F76" s="137"/>
      <c r="G76" s="137"/>
      <c r="H76" s="137"/>
      <c r="I76" s="137"/>
      <c r="J76" s="137"/>
      <c r="Q76" s="140"/>
      <c r="R76" s="140"/>
      <c r="S76" s="140"/>
      <c r="T76" s="140"/>
      <c r="U76" s="140"/>
      <c r="V76" s="140"/>
      <c r="W76" s="168"/>
    </row>
    <row r="77" spans="1:30" s="152" customFormat="1" ht="20.25" hidden="1" customHeight="1">
      <c r="A77" s="187"/>
      <c r="B77" s="188"/>
      <c r="C77" s="137"/>
      <c r="D77" s="137"/>
      <c r="E77" s="136"/>
      <c r="F77" s="137"/>
      <c r="G77" s="137"/>
      <c r="H77" s="137"/>
      <c r="I77" s="137"/>
      <c r="J77" s="137"/>
      <c r="Q77" s="140"/>
      <c r="R77" s="140"/>
      <c r="S77" s="140"/>
      <c r="T77" s="140"/>
      <c r="U77" s="140"/>
      <c r="V77" s="140"/>
      <c r="W77" s="168"/>
    </row>
    <row r="78" spans="1:30" s="192" customFormat="1" ht="20.25" hidden="1" customHeight="1">
      <c r="A78" s="189" t="s">
        <v>74</v>
      </c>
      <c r="B78" s="190"/>
      <c r="C78" s="136"/>
      <c r="D78" s="136"/>
      <c r="E78" s="73"/>
      <c r="F78" s="137"/>
      <c r="G78" s="137"/>
      <c r="H78" s="137"/>
      <c r="I78" s="137"/>
      <c r="J78" s="137"/>
      <c r="K78" s="139"/>
      <c r="L78" s="191"/>
      <c r="M78" s="139"/>
      <c r="N78" s="139"/>
      <c r="O78" s="139"/>
      <c r="P78" s="139"/>
      <c r="Q78" s="140"/>
      <c r="R78" s="140"/>
      <c r="S78" s="140"/>
      <c r="T78" s="140"/>
      <c r="U78" s="140"/>
      <c r="V78" s="140"/>
      <c r="W78" s="141"/>
    </row>
    <row r="79" spans="1:30" s="136" customFormat="1" ht="20.25" hidden="1" customHeight="1" thickBot="1">
      <c r="A79" s="193"/>
      <c r="B79" s="188"/>
      <c r="C79" s="2"/>
      <c r="D79" s="73"/>
      <c r="E79" s="73"/>
      <c r="F79" s="194"/>
      <c r="G79" s="194"/>
      <c r="H79" s="194"/>
      <c r="I79" s="194"/>
      <c r="J79" s="194"/>
      <c r="K79" s="137"/>
      <c r="L79" s="137"/>
      <c r="M79" s="138"/>
      <c r="N79" s="139"/>
      <c r="O79" s="139"/>
      <c r="P79" s="139"/>
      <c r="Q79" s="140"/>
      <c r="R79" s="140"/>
      <c r="S79" s="140"/>
      <c r="T79" s="140"/>
      <c r="U79" s="140"/>
      <c r="V79" s="140"/>
      <c r="W79" s="141"/>
    </row>
  </sheetData>
  <mergeCells count="5">
    <mergeCell ref="A1:D1"/>
    <mergeCell ref="B19:B20"/>
    <mergeCell ref="A19:A20"/>
    <mergeCell ref="A21:A22"/>
    <mergeCell ref="B21:B22"/>
  </mergeCells>
  <printOptions horizontalCentered="1"/>
  <pageMargins left="0.45" right="0.32" top="0.74803149606299213" bottom="0.52" header="0.31496062992125984" footer="0.31496062992125984"/>
  <pageSetup paperSize="9" scale="36"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3</vt:i4>
      </vt:variant>
      <vt:variant>
        <vt:lpstr>Καθορισμένες περιοχές</vt:lpstr>
      </vt:variant>
      <vt:variant>
        <vt:i4>4</vt:i4>
      </vt:variant>
    </vt:vector>
  </HeadingPairs>
  <TitlesOfParts>
    <vt:vector size="7" baseType="lpstr">
      <vt:lpstr>Εξοπλισμός</vt:lpstr>
      <vt:lpstr>ΑΠΛΤΠΦ &amp; Βασικές &amp; Τέλη</vt:lpstr>
      <vt:lpstr>ΝΕΑ ΕΠΕΞΗΓΗΣΗ ΣΥΜΒΟΛΩΝ ΤΙΜΟΚΑΤ</vt:lpstr>
      <vt:lpstr>'ΑΠΛΤΠΦ &amp; Βασικές &amp; Τέλη'!Print_Area</vt:lpstr>
      <vt:lpstr>Εξοπλισμός!Print_Area</vt:lpstr>
      <vt:lpstr>'ΝΕΑ ΕΠΕΞΗΓΗΣΗ ΣΥΜΒΟΛΩΝ ΤΙΜΟΚΑΤ'!Print_Area</vt:lpstr>
      <vt:lpstr>Εξοπλισμός!Print_Titles</vt:lpstr>
    </vt:vector>
  </TitlesOfParts>
  <Company>P&amp;R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P&amp;R Group</dc:creator>
  <cp:lastModifiedBy>Argyris Tountas</cp:lastModifiedBy>
  <cp:lastPrinted>2018-09-28T16:38:04Z</cp:lastPrinted>
  <dcterms:created xsi:type="dcterms:W3CDTF">2004-02-26T12:02:49Z</dcterms:created>
  <dcterms:modified xsi:type="dcterms:W3CDTF">2018-12-17T09:36:51Z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