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683" firstSheet="1" activeTab="1"/>
  </bookViews>
  <sheets>
    <sheet name="ΕΚΤΥΠΩΣΗ ΧΑΡΑΚΤΗΡΙΣΤΙΚΩΝ" sheetId="1" r:id="rId1"/>
    <sheet name="ΠΕΡΙΛΗΨΗ ΠΡΟΤΕΙΝΟΜΕΝΩΝ ΤΙΜΩΝ" sheetId="2" r:id="rId2"/>
  </sheets>
  <externalReferences>
    <externalReference r:id="rId5"/>
    <externalReference r:id="rId6"/>
  </externalReferences>
  <definedNames>
    <definedName name="_2MBL">#REF!</definedName>
    <definedName name="_4Merc">'[1]Base'!#REF!</definedName>
    <definedName name="_6th">#REF!</definedName>
    <definedName name="_a" hidden="1">{"'OBT_6M_30_6'!$S$1:$AE$53"}</definedName>
    <definedName name="_com" hidden="1">{"'OBT_6M_30_6'!$S$1:$AE$53"}</definedName>
    <definedName name="_Key1" hidden="1">'[2]chapisteria'!#REF!</definedName>
    <definedName name="_Order1" hidden="1">255</definedName>
    <definedName name="CIAO" hidden="1">{"'OBT_6M_30_6'!$S$1:$AE$53"}</definedName>
    <definedName name="filna" hidden="1">{"'OBT_6M_30_6'!$S$1:$AE$53"}</definedName>
    <definedName name="filna2" hidden="1">{"'OBT_6M_30_6'!$S$1:$AE$53"}</definedName>
    <definedName name="gii" hidden="1">{"'OBT_6M_30_6'!$S$1:$AE$53"}</definedName>
    <definedName name="HTML_CodePage" hidden="1">1252</definedName>
    <definedName name="HTML_Control" hidden="1">{"'OBT_6M_30_6'!$S$1:$AE$53"}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"C:\WINDOWS\Desktop\Stk Anziano 6 mesi\Anz_6m_II.htm"</definedName>
    <definedName name="HTML_PathTemplate" hidden="1">"D:\Intranet\Titolo_Stock_Anziano_mensile.htm"</definedName>
    <definedName name="HTML1_1" hidden="1">"[OBT_6M.XLS]OBT_6M!$B$5:$S$48"</definedName>
    <definedName name="HTML1_11" hidden="1">1</definedName>
    <definedName name="HTML1_12" hidden="1">"C:\WEB\EXCEL\ASS_PROD\MyHTMLx.htm"</definedName>
    <definedName name="HTML1_2" hidden="1">-4146</definedName>
    <definedName name="HTML1_3" hidden="1">"C:\WEB\EXCEL\ASS_PROD\HTMLTemp.htm"</definedName>
    <definedName name="HTML2_1" hidden="1">"[OBT_6M_1.XLS]OBT_6M_sem!$B$5:$M$51"</definedName>
    <definedName name="HTML2_11" hidden="1">1</definedName>
    <definedName name="HTML2_12" hidden="1">"C:\WEB\EXCEL\STK_ANZ\ANZ_6M.HTM"</definedName>
    <definedName name="HTML2_2" hidden="1">-4146</definedName>
    <definedName name="HTML2_3" hidden="1">"C:\WEB\EXCEL\STK_ANZ\HTMLTEMP.HTM"</definedName>
    <definedName name="HTMLCount" hidden="1">2</definedName>
    <definedName name="k" hidden="1">{"'OBT_6M_30_6'!$S$1:$AE$53"}</definedName>
    <definedName name="KPI" hidden="1">{"'OBT_6M_30_6'!$S$1:$AE$53"}</definedName>
    <definedName name="L" hidden="1">{"'OBT_6M_30_6'!$S$1:$AE$53"}</definedName>
    <definedName name="LIDIA" hidden="1">{"'OBT_6M_30_6'!$S$1:$AE$53"}</definedName>
    <definedName name="LIDIA2" hidden="1">{"'OBT_6M_30_6'!$S$1:$AE$53"}</definedName>
    <definedName name="LIDIA3" hidden="1">{"'OBT_6M_30_6'!$S$1:$AE$53"}</definedName>
    <definedName name="LIDIA4" hidden="1">{"'OBT_6M_30_6'!$S$1:$AE$53"}</definedName>
    <definedName name="Ly">[0]!Ly</definedName>
    <definedName name="mmmm" hidden="1">{"'OBT_6M_30_6'!$S$1:$AE$53"}</definedName>
    <definedName name="_xlnm.Print_Area" localSheetId="0">'ΕΚΤΥΠΩΣΗ ΧΑΡΑΚΤΗΡΙΣΤΙΚΩΝ'!$B$6:$I$81</definedName>
    <definedName name="_xlnm.Print_Area" localSheetId="1">'ΠΕΡΙΛΗΨΗ ΠΡΟΤΕΙΝΟΜΕΝΩΝ ΤΙΜΩΝ'!$A$2:$U$45</definedName>
    <definedName name="_xlnm.Print_Titles" localSheetId="1">'ΠΕΡΙΛΗΨΗ ΠΡΟΤΕΙΝΟΜΕΝΩΝ ΤΙΜΩΝ'!$2:$6</definedName>
    <definedName name="PRO">[0]!PRO</definedName>
    <definedName name="q" hidden="1">{"'OBT_6M_30_6'!$S$1:$AE$53"}</definedName>
    <definedName name="RGAIrett">[0]!RGAIrett</definedName>
    <definedName name="S" hidden="1">{"'OBT_6M_30_6'!$S$1:$AE$53"}</definedName>
    <definedName name="sd" hidden="1">{"'OBT_6M_30_6'!$S$1:$AE$53"}</definedName>
    <definedName name="SSSS" hidden="1">{"'OBT_6M_30_6'!$S$1:$AE$53"}</definedName>
    <definedName name="w" hidden="1">{"'OBT_6M_30_6'!$S$1:$AE$53"}</definedName>
    <definedName name="wrn.Big._.Four._.Countries." hidden="1">{#N/A,#N/A,FALSE,"Japan";#N/A,#N/A,FALSE,"Taiwan";#N/A,#N/A,FALSE,"Thailand";#N/A,#N/A,FALSE,"Australia"}</definedName>
    <definedName name="wrn.CKD._.Price._.Build._.Up." hidden="1">{#N/A,#N/A,FALSE,"CKD Price Build Up"}</definedName>
    <definedName name="wrn.Contribution._.Margin." hidden="1">{#N/A,#N/A,FALSE,"Contr. Margin"}</definedName>
    <definedName name="wrn.TABLE." hidden="1">{#N/A,#N/A,FALSE,"TABLE"}</definedName>
  </definedNames>
  <calcPr fullCalcOnLoad="1"/>
</workbook>
</file>

<file path=xl/sharedStrings.xml><?xml version="1.0" encoding="utf-8"?>
<sst xmlns="http://schemas.openxmlformats.org/spreadsheetml/2006/main" count="334" uniqueCount="230">
  <si>
    <t>HP (KW) / σ.α.λ.</t>
  </si>
  <si>
    <t>MiTo</t>
  </si>
  <si>
    <t>120(88) / 5000</t>
  </si>
  <si>
    <t>170(125) / 5500</t>
  </si>
  <si>
    <t>170(125) / 4000</t>
  </si>
  <si>
    <t>21 (206) / 1750</t>
  </si>
  <si>
    <t>25,4 (250) / 2500</t>
  </si>
  <si>
    <t>32,5 (320) / 1750</t>
  </si>
  <si>
    <t>35,6 (350) / 1750</t>
  </si>
  <si>
    <t>3</t>
  </si>
  <si>
    <t>Κωδικός</t>
  </si>
  <si>
    <t>Περιγραφή</t>
  </si>
  <si>
    <r>
      <t>Προτεινόμενη τελική τιμή (</t>
    </r>
    <r>
      <rPr>
        <b/>
        <i/>
        <sz val="12"/>
        <rFont val="Arial"/>
        <family val="2"/>
      </rPr>
      <t>€)</t>
    </r>
  </si>
  <si>
    <r>
      <t>Εκπομπές CO</t>
    </r>
    <r>
      <rPr>
        <vertAlign val="subscript"/>
        <sz val="9"/>
        <rFont val="Tahoma"/>
        <family val="2"/>
      </rPr>
      <t xml:space="preserve">2 </t>
    </r>
    <r>
      <rPr>
        <sz val="9"/>
        <rFont val="Tahoma"/>
        <family val="2"/>
      </rPr>
      <t>(g/km)</t>
    </r>
  </si>
  <si>
    <t>Καύσιμο</t>
  </si>
  <si>
    <t>Πόλης</t>
  </si>
  <si>
    <t>Μικτή διαδρομή</t>
  </si>
  <si>
    <t>Κυβισμός</t>
  </si>
  <si>
    <t>Μέγιστη Ισχύς</t>
  </si>
  <si>
    <t>Μέγιστη ροπή</t>
  </si>
  <si>
    <t>Επιτάχυνση</t>
  </si>
  <si>
    <t>Τελική ταχύτητα</t>
  </si>
  <si>
    <t>km/h</t>
  </si>
  <si>
    <r>
      <t>cm</t>
    </r>
    <r>
      <rPr>
        <b/>
        <vertAlign val="superscript"/>
        <sz val="10"/>
        <rFont val="Comic Sans MS"/>
        <family val="4"/>
      </rPr>
      <t>3</t>
    </r>
  </si>
  <si>
    <t>Κατανάλωση (lt/100 km) σύμφωνα με Οδηγία                    1999 / 100 / ΕΕ</t>
  </si>
  <si>
    <t>sec</t>
  </si>
  <si>
    <t xml:space="preserve">Επιτάχυνση 0-100 km/h </t>
  </si>
  <si>
    <t>78 (58) / 5750</t>
  </si>
  <si>
    <t>12,2 (120) / 4500</t>
  </si>
  <si>
    <t>Τεχνικά χαρακτηριστικά</t>
  </si>
  <si>
    <t>Iπποδύναμη HP (kw) / σ.α.λ</t>
  </si>
  <si>
    <t xml:space="preserve">Τελική ταχύτητα </t>
  </si>
  <si>
    <t>Βασικός εξοπλισμός</t>
  </si>
  <si>
    <t>Προτεινόμενη Τιμή με βασικό εξοπλισμό</t>
  </si>
  <si>
    <t>Δεν περιλαμβάνει τέλη κυκλοφορίας , έξοδα πινακίδων και παράδοσης</t>
  </si>
  <si>
    <t>Προτεινόμενος τιμοκατάλογος</t>
  </si>
  <si>
    <t>Giulietta</t>
  </si>
  <si>
    <t>.</t>
  </si>
  <si>
    <t>Βενζίνη</t>
  </si>
  <si>
    <t>Πετρέλαιο</t>
  </si>
  <si>
    <t>0-100 km/h (s)</t>
  </si>
  <si>
    <t>Ενδεχόμενος φόρος πολυτελείας στον οποίο μπορεί να υπόκειται το συγκεκριμένο μοντέλο δεν συμπεριλαμβάνεται στον παρόν προτεινόμενο τιμοκατάλογο</t>
  </si>
  <si>
    <t>καταχώρηση μοντέλου</t>
  </si>
  <si>
    <t>καταχώρηση έκδοσης</t>
  </si>
  <si>
    <t>καταχώρηση σειράς</t>
  </si>
  <si>
    <t xml:space="preserve">Η παραπάνω τιμή περιλαμβάνει Φ.Π.Α </t>
  </si>
  <si>
    <t>και  Φόρο Τελών Ταξινόμησης Φ.Τ.Τ</t>
  </si>
  <si>
    <t>Μοντέλο</t>
  </si>
  <si>
    <t>Εκτός πόλης</t>
  </si>
  <si>
    <t>Kgm (Nm)/ σ.α.λ.</t>
  </si>
  <si>
    <t>19.7 (200) / 1500</t>
  </si>
  <si>
    <t>85 (62) / 3500</t>
  </si>
  <si>
    <t>Ροπή kgm (Nm) / σ.α.λ</t>
  </si>
  <si>
    <t>ΕΤΙΚΕΤΑ ΟΙΚΟΝΟΜΙΑΣ ΚΑΥΣΙΜΟΥ ΚΑΙ ΕΚΠΟΜΠΩΝ ΔΙΟΞΕΙΔΙΟΥ ΤΟΥ ΑΝΘΡΑΚΑ (CO2)</t>
  </si>
  <si>
    <t>ΚΑΤΑΣΚΕΥΑΣΤΗΣ</t>
  </si>
  <si>
    <t>ΜΟΝΤΕΛΟ</t>
  </si>
  <si>
    <t>ΚΑΥΣΙΜΟ</t>
  </si>
  <si>
    <t>FGA S.P.A</t>
  </si>
  <si>
    <t xml:space="preserve"> </t>
  </si>
  <si>
    <t>Εντός πόλης</t>
  </si>
  <si>
    <t>Εντός και Εκτός Πόλης (Συνδυασμός)</t>
  </si>
  <si>
    <t>(Λίτρα/100Χιλιόμετρα)</t>
  </si>
  <si>
    <t>(Γραμμάρια / Χιλιόμετρο)</t>
  </si>
  <si>
    <t>ΕΙΔΙΚΕΣ ΕΚΠΟΜΠΕΣ ΔΙΟΞΕΙΔΙΟΥ ΤΟΥ ΑΝΘΡΑΚΑ (CO2)</t>
  </si>
  <si>
    <t>ΚΥΚΛΟΣ ΟΔΗΓΗΣΗΣ</t>
  </si>
  <si>
    <t>ΚΑΤΑΝΑΛΩΣΗ ΚΑΥΣΙΜΟΥ</t>
  </si>
  <si>
    <t>π.χ Q36 για 1.4 170hp QV</t>
  </si>
  <si>
    <r>
      <t>Kυβισμός cm</t>
    </r>
    <r>
      <rPr>
        <b/>
        <vertAlign val="superscript"/>
        <sz val="20"/>
        <rFont val="Verdana"/>
        <family val="2"/>
      </rPr>
      <t>3</t>
    </r>
  </si>
  <si>
    <t>ΕΠΙΣΗΜΗ ΚΑΤΑΝΑΛΩΣΗ ΚΑΥΣΙΜΟΥ (Σύμφωνα με τις διατάξεις της ΚΥΑ 11375/84 (ΦΕΚ 781/Β/1-11-1984))</t>
  </si>
  <si>
    <r>
      <t>Σε όλα τα σημεία πώλησης διατίθεται δωρεάν οδηγός οικονομίας καυσίμου και εκπομπών CO</t>
    </r>
    <r>
      <rPr>
        <b/>
        <vertAlign val="subscript"/>
        <sz val="22"/>
        <color indexed="9"/>
        <rFont val="Verdana"/>
        <family val="2"/>
      </rPr>
      <t xml:space="preserve">2 </t>
    </r>
    <r>
      <rPr>
        <b/>
        <sz val="22"/>
        <color indexed="9"/>
        <rFont val="Verdana"/>
        <family val="2"/>
      </rPr>
      <t>ο οποίος περιλαμβάνει στοιχεία για όλα τα μοντέλα νέων αυτοκινήτων.</t>
    </r>
  </si>
  <si>
    <t>Επιπλέον της αποδοτικότητας ενός αυτοκινήτου από πλευράς κατανάλωσης καυσίμων, η συμπεριφορά του οδηγού καθώς και άλλοι μη τεχνικοί παράγοντες, παίζουν ρόλο στον προσδιορισμό της κατανάλωσης του καυσίμου και των εκπομπών CO2 . Το CO2 είναι το κύριο αέριο θερμοκηπίου που ευθύνεται για την αύξηση της θερμοκρασίας του πλανήτη.</t>
  </si>
  <si>
    <t>B5E</t>
  </si>
  <si>
    <t>C5G</t>
  </si>
  <si>
    <t>C5T</t>
  </si>
  <si>
    <t>π.χ 2 για σειρά</t>
  </si>
  <si>
    <t>π.χ 145 για MiTo</t>
  </si>
  <si>
    <t>E37</t>
  </si>
  <si>
    <t>4C</t>
  </si>
  <si>
    <t>110</t>
  </si>
  <si>
    <t>643.110.0</t>
  </si>
  <si>
    <t>240 / 6000</t>
  </si>
  <si>
    <t>350 / 2200 - 4250</t>
  </si>
  <si>
    <t>240 (177) / 5750</t>
  </si>
  <si>
    <t>25,5 (250) / 2500</t>
  </si>
  <si>
    <t>643.310.0</t>
  </si>
  <si>
    <t>1.75 TBi 240hp TCT Coupe</t>
  </si>
  <si>
    <t>1.75 TBi 240hp TCT Spider</t>
  </si>
  <si>
    <t>B5R</t>
  </si>
  <si>
    <t>120(88) / 3750</t>
  </si>
  <si>
    <t>C5R</t>
  </si>
  <si>
    <t>191.B5E.2</t>
  </si>
  <si>
    <t>191.C5N.2</t>
  </si>
  <si>
    <t>191.C5G.2</t>
  </si>
  <si>
    <t>191.B5R.2</t>
  </si>
  <si>
    <t>191.C5R.2</t>
  </si>
  <si>
    <t>191.C5T.2</t>
  </si>
  <si>
    <t>191.B59.2</t>
  </si>
  <si>
    <t>191.C59.2</t>
  </si>
  <si>
    <t>191.V5C.2</t>
  </si>
  <si>
    <t>1.4 TB 120hp GIULIETTA</t>
  </si>
  <si>
    <t>1.4 Multiair 150hp SUPER</t>
  </si>
  <si>
    <t>1.4 Multiair 170hp SUPER TCT</t>
  </si>
  <si>
    <t>1.75 TBI 240hp TCT VELOCE</t>
  </si>
  <si>
    <t>1.6 JTDM-2 120hp GIULIETTA</t>
  </si>
  <si>
    <t>C5N</t>
  </si>
  <si>
    <t>V5C</t>
  </si>
  <si>
    <t>1.6 JTDM-2 120hp SUPER</t>
  </si>
  <si>
    <t>1.6 JTDM-2 120hp GIULIETTA TCT</t>
  </si>
  <si>
    <t>1.6 JTDM-2 120hp SUPER TCT</t>
  </si>
  <si>
    <t>B59</t>
  </si>
  <si>
    <t>C59</t>
  </si>
  <si>
    <t>2.0 JTDM-2 175hp SUPER TCT</t>
  </si>
  <si>
    <t>Giulia</t>
  </si>
  <si>
    <t>620.GRE.0</t>
  </si>
  <si>
    <t>620.GRG.0</t>
  </si>
  <si>
    <t>620.PRJ.0</t>
  </si>
  <si>
    <t>620.PRL.0</t>
  </si>
  <si>
    <t>LA1</t>
  </si>
  <si>
    <t>620.QRU.0</t>
  </si>
  <si>
    <t>145.B37.3</t>
  </si>
  <si>
    <t>145.E37.3</t>
  </si>
  <si>
    <t>145.E3B.3</t>
  </si>
  <si>
    <t>145.E3R.3</t>
  </si>
  <si>
    <t>145.V3D.3</t>
  </si>
  <si>
    <t>GRE</t>
  </si>
  <si>
    <t>GRG</t>
  </si>
  <si>
    <t>PRL</t>
  </si>
  <si>
    <t>PRJ</t>
  </si>
  <si>
    <t>QRU</t>
  </si>
  <si>
    <t>150 (110) / 4000</t>
  </si>
  <si>
    <t>180 (132) / 3750</t>
  </si>
  <si>
    <t>39 (380) / 1500</t>
  </si>
  <si>
    <t>39 (380) / 1750</t>
  </si>
  <si>
    <t>510 (375) / 6000</t>
  </si>
  <si>
    <t>Β37</t>
  </si>
  <si>
    <t>Ε3Β</t>
  </si>
  <si>
    <t>E3R</t>
  </si>
  <si>
    <t>V3D</t>
  </si>
  <si>
    <t>1.4 78hp MiTo</t>
  </si>
  <si>
    <t>2.2 150hp MT Diesel GIULIA</t>
  </si>
  <si>
    <t>2.2 150hp AT Diesel GIULIA</t>
  </si>
  <si>
    <t>2.2 180hp MT Diesel SUPER</t>
  </si>
  <si>
    <t>2.2 180hp AT Diesel SUPER</t>
  </si>
  <si>
    <t>1.4 78hp SUPER</t>
  </si>
  <si>
    <t>1.3 JTDM-2 95hp SUPER</t>
  </si>
  <si>
    <t>0,9 TWINAIR 105hp SUPER</t>
  </si>
  <si>
    <t>1.4 170hp TCT VELOCE</t>
  </si>
  <si>
    <t>105 (77) / 6500</t>
  </si>
  <si>
    <t>13,2 (130) / 2000</t>
  </si>
  <si>
    <t>140 (102) /5000</t>
  </si>
  <si>
    <t>25,5 (200) / 2500</t>
  </si>
  <si>
    <t>620.GR0.0</t>
  </si>
  <si>
    <t>620.PR0.0</t>
  </si>
  <si>
    <t>46 (450) / 1750</t>
  </si>
  <si>
    <t>620.QRV.0</t>
  </si>
  <si>
    <t>2.9 510hp Petrol QUADRIFOGLIO VERDE MT</t>
  </si>
  <si>
    <t>QRV</t>
  </si>
  <si>
    <t>2.9 510hp Petrol QUADRIFOGLIO VERDE AT</t>
  </si>
  <si>
    <t>61 (600) / 2500</t>
  </si>
  <si>
    <t>GR0</t>
  </si>
  <si>
    <t>PR0</t>
  </si>
  <si>
    <t>2.0 200hp AT Petrol SUPER</t>
  </si>
  <si>
    <t>2.0 200hp AT Petrol GIULIA</t>
  </si>
  <si>
    <t>200 (147) / 5000</t>
  </si>
  <si>
    <t>34 (330) / 1750</t>
  </si>
  <si>
    <t>620.DAP.0</t>
  </si>
  <si>
    <t>620.DA1.0</t>
  </si>
  <si>
    <t>630.LA1.0</t>
  </si>
  <si>
    <t>DA1</t>
  </si>
  <si>
    <t>DAP</t>
  </si>
  <si>
    <t>2.0 280hp AT Petrol VELOCE 4X4</t>
  </si>
  <si>
    <t>2.2 210hp AT Diesel VELOCE 4X4</t>
  </si>
  <si>
    <t>280 (206) / 5250</t>
  </si>
  <si>
    <t>210 (154) / 3750</t>
  </si>
  <si>
    <t>48 (470) / 1750</t>
  </si>
  <si>
    <t>41 (400) / 2250</t>
  </si>
  <si>
    <t>Stelvio</t>
  </si>
  <si>
    <t>2.0 280hp AT Petrol LAUNCH EDITION 4X4</t>
  </si>
  <si>
    <t>630.PAP.0</t>
  </si>
  <si>
    <t>2.2 210hp AT DIESEL SUPER 4X4</t>
  </si>
  <si>
    <t>PAP</t>
  </si>
  <si>
    <t>630.PRL.0</t>
  </si>
  <si>
    <t>2.2 180hp AT DIESEL SUPER 4X2</t>
  </si>
  <si>
    <t>Τέλη κυκλοφορίας 2017</t>
  </si>
  <si>
    <t>630.PA1.0</t>
  </si>
  <si>
    <t>PA1</t>
  </si>
  <si>
    <t>2.0 280hp AT Petrol SUPER 4X4</t>
  </si>
  <si>
    <t>630.GRG.0</t>
  </si>
  <si>
    <t>MAΪOΣ 2017</t>
  </si>
  <si>
    <t>630.PA0.0</t>
  </si>
  <si>
    <t>630.GA0.0</t>
  </si>
  <si>
    <t>2.2 150hp AT DIESEL STELVIO 4X2</t>
  </si>
  <si>
    <t>GA0</t>
  </si>
  <si>
    <t>2.0 200hp AT Petrol STELVIO 4X4</t>
  </si>
  <si>
    <t>PA0</t>
  </si>
  <si>
    <t>2.0 200hp AT Petrol SUPER 4X4</t>
  </si>
  <si>
    <t>200 (148) / 4500</t>
  </si>
  <si>
    <t>145Β373</t>
  </si>
  <si>
    <t>145E373</t>
  </si>
  <si>
    <t>145Ε3Β3</t>
  </si>
  <si>
    <t>145E3R3</t>
  </si>
  <si>
    <t>145V3D3</t>
  </si>
  <si>
    <t>191B5E2</t>
  </si>
  <si>
    <t>191C5N2</t>
  </si>
  <si>
    <t>191C5G2</t>
  </si>
  <si>
    <t>191V5C2</t>
  </si>
  <si>
    <t>191B5R2</t>
  </si>
  <si>
    <t>191C5R2</t>
  </si>
  <si>
    <t>191B592</t>
  </si>
  <si>
    <t>191C592</t>
  </si>
  <si>
    <t>191C5T2</t>
  </si>
  <si>
    <t>620GRE0</t>
  </si>
  <si>
    <t>620GRG0</t>
  </si>
  <si>
    <t>620PRJ0</t>
  </si>
  <si>
    <t>620PRL0</t>
  </si>
  <si>
    <t>620GR00</t>
  </si>
  <si>
    <t>620PR00</t>
  </si>
  <si>
    <t>620DA10</t>
  </si>
  <si>
    <t>620DAP0</t>
  </si>
  <si>
    <t>620QRU0</t>
  </si>
  <si>
    <t>620QRV0</t>
  </si>
  <si>
    <t>630GA00</t>
  </si>
  <si>
    <t>630PA00</t>
  </si>
  <si>
    <t>630PA10</t>
  </si>
  <si>
    <t>630LA10</t>
  </si>
  <si>
    <t>630GRG0</t>
  </si>
  <si>
    <t>630PRL0</t>
  </si>
  <si>
    <t>630PAP0</t>
  </si>
  <si>
    <t>6431100</t>
  </si>
  <si>
    <t/>
  </si>
</sst>
</file>

<file path=xl/styles.xml><?xml version="1.0" encoding="utf-8"?>
<styleSheet xmlns="http://schemas.openxmlformats.org/spreadsheetml/2006/main">
  <numFmts count="1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General_)"/>
    <numFmt numFmtId="172" formatCode="#,##0\ [$€-1];[Red]\-#,##0\ [$€-1]"/>
    <numFmt numFmtId="173" formatCode="#,##0.00\ [$€-1]"/>
    <numFmt numFmtId="174" formatCode="#,##0\ [$€-1]"/>
    <numFmt numFmtId="175" formatCode="0.0"/>
    <numFmt numFmtId="176" formatCode="#,##0_ ;[Red]\-#,##0\ "/>
    <numFmt numFmtId="177" formatCode="#,##0.0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* #,##0.00_-;\-* #,##0.00_-;_-* &quot;-&quot;??_-;_-@_-"/>
    <numFmt numFmtId="181" formatCode="&quot;L.&quot;\ #,##0;[Red]\-&quot;L.&quot;\ #,##0"/>
    <numFmt numFmtId="182" formatCode="d/m/yy"/>
    <numFmt numFmtId="183" formatCode="_-[$€-2]\ * #,##0.00_-;\-[$€-2]\ * #,##0.00_-;_-[$€-2]\ * &quot;-&quot;??_-"/>
    <numFmt numFmtId="184" formatCode="_ * #,##0.00_ ;_ * \-#,##0.00_ ;_ * &quot;-&quot;??_ ;_ @_ "/>
    <numFmt numFmtId="185" formatCode="&quot;£&quot;#,##0;\-&quot;£&quot;#,##0"/>
    <numFmt numFmtId="186" formatCode="_-* #,##0\ _z_l_-;\-* #,##0\ _z_l_-;_-* &quot;-&quot;\ _z_l_-;_-@_-"/>
    <numFmt numFmtId="187" formatCode="_-* #,##0.00\ _z_l_-;\-* #,##0.00\ _z_l_-;_-* &quot;-&quot;??\ _z_l_-;_-@_-"/>
    <numFmt numFmtId="188" formatCode="#,##0\ &quot;F&quot;;[Red]\-#,##0\ &quot;F&quot;"/>
    <numFmt numFmtId="189" formatCode="\.\ \ @"/>
    <numFmt numFmtId="190" formatCode="\ @"/>
    <numFmt numFmtId="191" formatCode="d\-mmmm\-yyyy"/>
    <numFmt numFmtId="192" formatCode="mmmm\ d\,\ yyyy"/>
    <numFmt numFmtId="193" formatCode="mmm"/>
    <numFmt numFmtId="194" formatCode="&quot;$&quot;#,##0;\-&quot;$&quot;#,##0"/>
    <numFmt numFmtId="195" formatCode="#,##0.000"/>
    <numFmt numFmtId="196" formatCode="yyyy"/>
    <numFmt numFmtId="197" formatCode="\U\S\$#,##0.00;\(\U\S\$#,##0.00\)"/>
    <numFmt numFmtId="198" formatCode="\(0.00%"/>
    <numFmt numFmtId="199" formatCode="\+0.00%\+"/>
    <numFmt numFmtId="200" formatCode="0.00%\)"/>
    <numFmt numFmtId="201" formatCode="#,##0.000_);\(#,##0.000\)"/>
    <numFmt numFmtId="202" formatCode="#,##0.00\ \ "/>
    <numFmt numFmtId="203" formatCode="###0;[Red]\(###0\)"/>
    <numFmt numFmtId="204" formatCode="#,##0.0_-;\-#,##0.0_-;#_,#_-"/>
    <numFmt numFmtId="205" formatCode="#,##0.00_-;[Red]\-#,##0.00_-;#_,##_-"/>
    <numFmt numFmtId="206" formatCode="_(* #,##0.0_)_-;_(* \(#,##0.0\)_-;_(* &quot;-&quot;??_)_-;_(@_)_-"/>
    <numFmt numFmtId="207" formatCode="_-* #,##0\ &quot;pta&quot;_-;\-* #,##0\ &quot;pta&quot;_-;_-* &quot;-&quot;\ &quot;pta&quot;_-;_-@_-"/>
    <numFmt numFmtId="208" formatCode="_-* #,##0\ _p_t_a_-;\-* #,##0\ _p_t_a_-;_-* &quot;-&quot;\ _p_t_a_-;_-@_-"/>
    <numFmt numFmtId="209" formatCode="_-* #,##0.00\ &quot;pta&quot;_-;\-* #,##0.00\ &quot;pta&quot;_-;_-* &quot;-&quot;??\ &quot;pta&quot;_-;_-@_-"/>
    <numFmt numFmtId="210" formatCode="_-* #,##0.00\ _p_t_a_-;\-* #,##0.00\ _p_t_a_-;_-* &quot;-&quot;??\ _p_t_a_-;_-@_-"/>
    <numFmt numFmtId="211" formatCode="#,##0.00000"/>
    <numFmt numFmtId="212" formatCode="#.##000"/>
    <numFmt numFmtId="213" formatCode="\$#,#00"/>
    <numFmt numFmtId="214" formatCode="%#,#00"/>
    <numFmt numFmtId="215" formatCode="#,#00"/>
    <numFmt numFmtId="216" formatCode="#.##0,"/>
    <numFmt numFmtId="217" formatCode="\$#,"/>
    <numFmt numFmtId="218" formatCode="#,##0.0;[Red]\-#,##0.0"/>
    <numFmt numFmtId="219" formatCode="#,##0.00_);\(#,##0.00\);&quot;-&quot;_)"/>
    <numFmt numFmtId="220" formatCode="#,##0;\(#,##0\)"/>
    <numFmt numFmtId="221" formatCode="#,##0.0;[Black]\-#,##0.0"/>
    <numFmt numFmtId="222" formatCode="&quot;-&quot;@"/>
    <numFmt numFmtId="223" formatCode="_(&quot;$&quot;* #,##0_);_(&quot;$&quot;* \(#,##0\);_(&quot;$&quot;* &quot;-&quot;_);_(@_)"/>
    <numFmt numFmtId="224" formatCode="_-&quot;L.&quot;\ * #,##0.00_-;\-&quot;L.&quot;\ * #,##0.00_-;_-&quot;L.&quot;\ * &quot;-&quot;??_-;_-@_-"/>
    <numFmt numFmtId="225" formatCode="0.00_)"/>
    <numFmt numFmtId="226" formatCode="#."/>
    <numFmt numFmtId="227" formatCode="0.000"/>
    <numFmt numFmtId="228" formatCode="0.0000%"/>
    <numFmt numFmtId="229" formatCode="#,##0.0_);\(#,##0.0\)"/>
    <numFmt numFmtId="230" formatCode="#,##0.00\ &quot;F&quot;;[Red]\-#,##0.00\ &quot;F&quot;"/>
    <numFmt numFmtId="231" formatCode="0\ ;\ \(0\)"/>
    <numFmt numFmtId="232" formatCode=".0."/>
    <numFmt numFmtId="233" formatCode="_ * #,##0_ ;_ * \-#,##0_ ;_ * &quot;-&quot;_ ;_ @_ "/>
    <numFmt numFmtId="234" formatCode="_(&quot;R$ &quot;* #,##0_);_(&quot;R$ &quot;* \(#,##0\);_(&quot;R$ &quot;* &quot;-&quot;_);_(@_)"/>
    <numFmt numFmtId="235" formatCode="_(&quot;R$ &quot;* #,##0.00_);_(&quot;R$ &quot;* \(#,##0.00\);_(&quot;R$ &quot;* &quot;-&quot;??_);_(@_)"/>
    <numFmt numFmtId="236" formatCode="#,##0;[Red]\(#,##0\)"/>
    <numFmt numFmtId="237" formatCode="&quot;$&quot;#,##0.00;[Red]\-&quot;$&quot;#,##0.00"/>
    <numFmt numFmtId="238" formatCode="_ * #,##0_)&quot;L.&quot;_ ;_ * \(#,##0\)&quot;L.&quot;_ ;_ * &quot;-&quot;_)&quot;L.&quot;_ ;_ @_ "/>
    <numFmt numFmtId="239" formatCode="0.0;[Red]\-0.0"/>
    <numFmt numFmtId="240" formatCode="#,##0.00_ ;[Red]\-#,##0.00;\-"/>
    <numFmt numFmtId="241" formatCode="#,##0.0_);[Red]\(#,##0.0\)"/>
    <numFmt numFmtId="242" formatCode="\+\ \ #,##0_);[Red]\(#,##0\);\-_)"/>
    <numFmt numFmtId="243" formatCode="\+\ \ #,##0.0_);[Red]\(#,##0.0\);\-_)"/>
    <numFmt numFmtId="244" formatCode="\+\ \ #,##0.00_);[Red]\(#,##0.00\);\-_)"/>
    <numFmt numFmtId="245" formatCode="[Blue]#,##0_);[Magenta]\(#,##0\)"/>
    <numFmt numFmtId="246" formatCode="[Blue]#,##0.0_);[Magenta]\(#,##0.0\)"/>
    <numFmt numFmtId="247" formatCode="[Blue]#,##0.00_);[Magenta]\(#,##0.00\)"/>
    <numFmt numFmtId="248" formatCode="[Blue]0%;[Magenta]\-0%"/>
    <numFmt numFmtId="249" formatCode="[Blue]0.00%;[Magenta]\-0.00%"/>
    <numFmt numFmtId="250" formatCode="_-* #,##0.00\ &quot;zł&quot;_-;\-* #,##0.00\ &quot;zł&quot;_-;_-* &quot;-&quot;??\ &quot;zł&quot;_-;_-@_-"/>
    <numFmt numFmtId="251" formatCode="_ &quot;\&quot;* #,##0.00_ ;_ &quot;\&quot;* \-#,##0.00_ ;_ &quot;\&quot;* &quot;-&quot;??_ ;_ @_ "/>
    <numFmt numFmtId="252" formatCode="_ &quot;\&quot;* #,##0_ ;_ &quot;\&quot;* \-#,##0_ ;_ &quot;\&quot;* &quot;-&quot;_ ;_ @_ "/>
    <numFmt numFmtId="253" formatCode="_-* #,##0.00_-;_-* #,##0.00\-;_-* &quot;-&quot;??_-;_-@_-"/>
    <numFmt numFmtId="254" formatCode="_-* #,##0_-;_-* #,##0\-;_-* &quot;-&quot;_-;_-@_-"/>
    <numFmt numFmtId="255" formatCode="_-&quot;?&quot;* #,##0.00_-;\-&quot;?&quot;* #,##0.00_-;_-&quot;?&quot;* &quot;-&quot;??_-;_-@_-"/>
    <numFmt numFmtId="256" formatCode="_-&quot;?&quot;* #,##0_-;\-&quot;?&quot;* #,##0_-;_-&quot;?&quot;* &quot;-&quot;_-;_-@_-"/>
    <numFmt numFmtId="257" formatCode="#,##0,"/>
    <numFmt numFmtId="258" formatCode=";;;"/>
    <numFmt numFmtId="259" formatCode="&quot;\&quot;#,##0;&quot;\&quot;\-#,##0"/>
    <numFmt numFmtId="260" formatCode="0.000000%"/>
    <numFmt numFmtId="261" formatCode="&quot;$&quot;#,##0,_);[Red]\(&quot;$&quot;#,##0,\)"/>
    <numFmt numFmtId="262" formatCode="_-&quot;￡&quot;* #,##0.00_-;\-&quot;￡&quot;* #,##0.00_-;_-&quot;￡&quot;* &quot;-&quot;??_-;_-@_-"/>
    <numFmt numFmtId="263" formatCode="_-&quot;￡&quot;* #,##0_-;\-&quot;￡&quot;* #,##0_-;_-&quot;￡&quot;* &quot;-&quot;_-;_-@_-"/>
    <numFmt numFmtId="264" formatCode="mmmm\-yy"/>
    <numFmt numFmtId="265" formatCode="#,##0.00\ &quot;F&quot;;\-#,##0.00\ &quot;F&quot;"/>
    <numFmt numFmtId="266" formatCode="#,##0.00;[Red]\(#,##0.00\)"/>
    <numFmt numFmtId="267" formatCode="#,##0.0000_);\(#,##0.0000\)"/>
    <numFmt numFmtId="268" formatCode="m/d"/>
    <numFmt numFmtId="269" formatCode="#,##0&quot;£&quot;_);\(#,##0&quot;£&quot;\)"/>
    <numFmt numFmtId="270" formatCode="#,##0_);[Red]\ \(#,##0\)"/>
    <numFmt numFmtId="271" formatCode="#,##0.0\ ;\(#,##0.0\)"/>
    <numFmt numFmtId="272" formatCode="0.0000000000"/>
    <numFmt numFmtId="273" formatCode="&quot;$&quot;* ##0.0\ ;&quot;$&quot;* \(##0.0\);&quot;$&quot;* &quot;N/A &quot;"/>
    <numFmt numFmtId="274" formatCode="&quot;$&quot;#,##0;&quot;$&quot;\(#,##0\)"/>
    <numFmt numFmtId="275" formatCode="\$\ #,##0.00_);[Red]\$\(#,##0.00\);\$\ \ \ \-\ \ "/>
    <numFmt numFmtId="276" formatCode="&quot;US$&quot;#,##0.00_);\(&quot;US$&quot;#,##0.00\)"/>
    <numFmt numFmtId="277" formatCode="."/>
    <numFmt numFmtId="278" formatCode="_(&quot;$&quot;* #,##0.0;_(&quot;$&quot;* \(#,##0.0\);_(&quot;$&quot;* &quot;0.0&quot;;_(@\)"/>
    <numFmt numFmtId="279" formatCode="0#\-##\-##"/>
    <numFmt numFmtId="280" formatCode="&quot;$&quot;* #,##0_);&quot;$&quot;* \(#,##0\)"/>
    <numFmt numFmtId="281" formatCode="_(* #,##0.0000_);_(* \(#,##0.0000\);_(* &quot;-&quot;??_);_(@_)"/>
    <numFmt numFmtId="282" formatCode="_(&quot;$&quot;* #,##0;_(&quot;$&quot;* \(#,##0\);_(&quot;$&quot;* &quot;0&quot;;_(@\)"/>
    <numFmt numFmtId="283" formatCode="_(* #,##0.0;_(* \(#,##0.0\);_(* &quot;0.0&quot;;_(@_)"/>
    <numFmt numFmtId="284" formatCode="&quot;$&quot;#,\);\(&quot;$&quot;#,##0\)"/>
    <numFmt numFmtId="285" formatCode="_-&quot;\&quot;* #,##0.00_-;\-&quot;\&quot;* #,##0.00_-;_-&quot;\&quot;* &quot;-&quot;??_-;_-@_-"/>
    <numFmt numFmtId="286" formatCode="_-&quot;\&quot;* #,##0_-;\-&quot;\&quot;* #,##0_-;_-&quot;\&quot;* &quot;-&quot;_-;_-@_-"/>
    <numFmt numFmtId="287" formatCode="[$-410]mmm\-yy;@"/>
  </numFmts>
  <fonts count="21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sz val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b/>
      <i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6"/>
      <name val="Comic Sans MS"/>
      <family val="4"/>
    </font>
    <font>
      <sz val="10"/>
      <color indexed="63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Arial"/>
      <family val="2"/>
    </font>
    <font>
      <b/>
      <sz val="12"/>
      <color indexed="63"/>
      <name val="Comic Sans MS"/>
      <family val="4"/>
    </font>
    <font>
      <sz val="11"/>
      <name val="?? ?????"/>
      <family val="3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??"/>
      <family val="1"/>
    </font>
    <font>
      <sz val="10"/>
      <color indexed="1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8"/>
      <color indexed="62"/>
      <name val="Arial"/>
      <family val="2"/>
    </font>
    <font>
      <sz val="11"/>
      <name val="?? ??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19"/>
      <name val="Times New Roman"/>
      <family val="1"/>
    </font>
    <font>
      <i/>
      <sz val="10"/>
      <color indexed="11"/>
      <name val="Times New Roman"/>
      <family val="1"/>
    </font>
    <font>
      <sz val="12"/>
      <color indexed="22"/>
      <name val="Arial"/>
      <family val="2"/>
    </font>
    <font>
      <i/>
      <sz val="10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10"/>
      <name val="Courier"/>
      <family val="1"/>
    </font>
    <font>
      <sz val="12"/>
      <name val="Helv"/>
      <family val="0"/>
    </font>
    <font>
      <sz val="9"/>
      <name val="Helv"/>
      <family val="0"/>
    </font>
    <font>
      <b/>
      <sz val="14"/>
      <name val="Arial"/>
      <family val="2"/>
    </font>
    <font>
      <sz val="12"/>
      <color indexed="8"/>
      <name val="Times New Roman"/>
      <family val="1"/>
    </font>
    <font>
      <i/>
      <sz val="10"/>
      <color indexed="23"/>
      <name val="Times New Roman"/>
      <family val="1"/>
    </font>
    <font>
      <sz val="9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name val="MS Sans Serif"/>
      <family val="2"/>
    </font>
    <font>
      <sz val="8"/>
      <name val="Helv"/>
      <family val="0"/>
    </font>
    <font>
      <sz val="8"/>
      <color indexed="10"/>
      <name val="Arial Narrow"/>
      <family val="2"/>
    </font>
    <font>
      <sz val="10"/>
      <color indexed="20"/>
      <name val="Times New Roman"/>
      <family val="1"/>
    </font>
    <font>
      <i/>
      <sz val="10"/>
      <color indexed="8"/>
      <name val="Times New Roman"/>
      <family val="1"/>
    </font>
    <font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sz val="9"/>
      <name val="Tahoma"/>
      <family val="2"/>
    </font>
    <font>
      <vertAlign val="subscript"/>
      <sz val="9"/>
      <name val="Tahoma"/>
      <family val="2"/>
    </font>
    <font>
      <b/>
      <vertAlign val="superscript"/>
      <sz val="10"/>
      <name val="Comic Sans MS"/>
      <family val="4"/>
    </font>
    <font>
      <b/>
      <sz val="10"/>
      <name val="Comic Sans MS"/>
      <family val="4"/>
    </font>
    <font>
      <b/>
      <sz val="12"/>
      <color indexed="56"/>
      <name val="Arial"/>
      <family val="2"/>
    </font>
    <font>
      <sz val="10"/>
      <name val="Verdana"/>
      <family val="2"/>
    </font>
    <font>
      <sz val="52"/>
      <color indexed="9"/>
      <name val="Verdana"/>
      <family val="2"/>
    </font>
    <font>
      <b/>
      <i/>
      <sz val="22"/>
      <color indexed="56"/>
      <name val="Verdana"/>
      <family val="2"/>
    </font>
    <font>
      <b/>
      <i/>
      <sz val="20"/>
      <color indexed="56"/>
      <name val="Verdana"/>
      <family val="2"/>
    </font>
    <font>
      <sz val="18"/>
      <name val="Verdana"/>
      <family val="2"/>
    </font>
    <font>
      <b/>
      <sz val="18"/>
      <color indexed="56"/>
      <name val="Verdana"/>
      <family val="2"/>
    </font>
    <font>
      <sz val="18"/>
      <color indexed="56"/>
      <name val="Verdana"/>
      <family val="2"/>
    </font>
    <font>
      <sz val="10"/>
      <color indexed="56"/>
      <name val="Verdana"/>
      <family val="2"/>
    </font>
    <font>
      <sz val="16"/>
      <color indexed="56"/>
      <name val="Verdana"/>
      <family val="2"/>
    </font>
    <font>
      <sz val="14"/>
      <name val="Verdana"/>
      <family val="2"/>
    </font>
    <font>
      <sz val="48"/>
      <color indexed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20"/>
      <name val="Verdana"/>
      <family val="2"/>
    </font>
    <font>
      <b/>
      <i/>
      <sz val="22"/>
      <name val="Verdana"/>
      <family val="2"/>
    </font>
    <font>
      <b/>
      <sz val="22"/>
      <name val="Verdana"/>
      <family val="2"/>
    </font>
    <font>
      <b/>
      <sz val="20"/>
      <name val="Verdana"/>
      <family val="2"/>
    </font>
    <font>
      <b/>
      <vertAlign val="superscript"/>
      <sz val="20"/>
      <name val="Verdana"/>
      <family val="2"/>
    </font>
    <font>
      <b/>
      <sz val="22"/>
      <color indexed="9"/>
      <name val="Verdana"/>
      <family val="2"/>
    </font>
    <font>
      <b/>
      <vertAlign val="subscript"/>
      <sz val="22"/>
      <color indexed="9"/>
      <name val="Verdana"/>
      <family val="2"/>
    </font>
    <font>
      <sz val="22"/>
      <color indexed="9"/>
      <name val="Verdana"/>
      <family val="2"/>
    </font>
    <font>
      <sz val="8.5"/>
      <name val="LinePrinter"/>
      <family val="0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16"/>
      <name val="Courier"/>
      <family val="3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0"/>
      <name val="Geneva"/>
      <family val="0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1"/>
      <name val="‚l‚r –¾’©"/>
      <family val="0"/>
    </font>
    <font>
      <b/>
      <sz val="11"/>
      <color indexed="63"/>
      <name val="Calibri"/>
      <family val="2"/>
    </font>
    <font>
      <sz val="8"/>
      <name val="Helvetica"/>
      <family val="0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24"/>
      <name val="Cambria"/>
      <family val="1"/>
    </font>
    <font>
      <b/>
      <sz val="10"/>
      <color indexed="25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24"/>
      <name val="Calibri"/>
      <family val="2"/>
    </font>
    <font>
      <b/>
      <sz val="8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9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4"/>
      <name val="MS Sans Serif"/>
      <family val="2"/>
    </font>
    <font>
      <sz val="11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Arial CE"/>
      <family val="0"/>
    </font>
    <font>
      <b/>
      <i/>
      <sz val="8"/>
      <name val="Arial"/>
      <family val="2"/>
    </font>
    <font>
      <b/>
      <u val="single"/>
      <sz val="16"/>
      <name val="Arial"/>
      <family val="2"/>
    </font>
    <font>
      <b/>
      <i/>
      <u val="single"/>
      <sz val="14"/>
      <name val="Arial"/>
      <family val="2"/>
    </font>
    <font>
      <sz val="12"/>
      <name val="宋体"/>
      <family val="0"/>
    </font>
    <font>
      <u val="single"/>
      <sz val="8.25"/>
      <color indexed="12"/>
      <name val="?? ?????"/>
      <family val="1"/>
    </font>
    <font>
      <u val="single"/>
      <sz val="8.25"/>
      <color indexed="36"/>
      <name val="?? ?????"/>
      <family val="1"/>
    </font>
    <font>
      <u val="single"/>
      <sz val="6.6"/>
      <color indexed="12"/>
      <name val="Arial"/>
      <family val="2"/>
    </font>
    <font>
      <u val="single"/>
      <sz val="12"/>
      <color indexed="36"/>
      <name val="Osaka"/>
      <family val="3"/>
    </font>
    <font>
      <u val="single"/>
      <sz val="8.25"/>
      <color indexed="36"/>
      <name val="MS P????"/>
      <family val="3"/>
    </font>
    <font>
      <u val="single"/>
      <sz val="8.25"/>
      <color indexed="12"/>
      <name val="MS P????"/>
      <family val="3"/>
    </font>
    <font>
      <u val="single"/>
      <sz val="11"/>
      <color indexed="36"/>
      <name val="MS P????"/>
      <family val="3"/>
    </font>
    <font>
      <u val="single"/>
      <sz val="10"/>
      <color indexed="36"/>
      <name val="Geneva"/>
      <family val="2"/>
    </font>
    <font>
      <u val="single"/>
      <sz val="10"/>
      <color indexed="36"/>
      <name val="MS P????"/>
      <family val="3"/>
    </font>
    <font>
      <u val="single"/>
      <sz val="10"/>
      <color indexed="12"/>
      <name val="MS P????"/>
      <family val="3"/>
    </font>
    <font>
      <u val="single"/>
      <sz val="10"/>
      <color indexed="12"/>
      <name val="Geneva"/>
      <family val="2"/>
    </font>
    <font>
      <sz val="12"/>
      <name val="??????"/>
      <family val="1"/>
    </font>
    <font>
      <sz val="11"/>
      <name val="??? "/>
      <family val="3"/>
    </font>
    <font>
      <u val="single"/>
      <sz val="11"/>
      <color indexed="36"/>
      <name val="?l?r ?o?S?V?b?N"/>
      <family val="3"/>
    </font>
    <font>
      <sz val="14"/>
      <name val="Cordia New"/>
      <family val="2"/>
    </font>
    <font>
      <u val="single"/>
      <sz val="11"/>
      <color indexed="12"/>
      <name val="?l?r ?o?S?V?b?N"/>
      <family val="3"/>
    </font>
    <font>
      <sz val="10"/>
      <name val="?l?r ?o?S?V?b?N"/>
      <family val="3"/>
    </font>
    <font>
      <sz val="11"/>
      <name val="?l?r ?o?S?V?b?N"/>
      <family val="3"/>
    </font>
    <font>
      <sz val="11"/>
      <name val="?l?r ??f?"/>
      <family val="3"/>
    </font>
    <font>
      <sz val="10"/>
      <name val="ＭＳ Ｐゴシック"/>
      <family val="3"/>
    </font>
    <font>
      <u val="single"/>
      <sz val="10"/>
      <color indexed="36"/>
      <name val="‚l‚r ‚oƒSƒVƒbƒN"/>
      <family val="3"/>
    </font>
    <font>
      <b/>
      <sz val="10"/>
      <name val="Helv"/>
      <family val="2"/>
    </font>
    <font>
      <u val="single"/>
      <sz val="10"/>
      <color indexed="12"/>
      <name val="‚l‚r ‚oƒSƒVƒbƒN"/>
      <family val="3"/>
    </font>
    <font>
      <b/>
      <sz val="18"/>
      <name val="Helv"/>
      <family val="2"/>
    </font>
    <font>
      <b/>
      <sz val="14"/>
      <name val="Helv"/>
      <family val="2"/>
    </font>
    <font>
      <b/>
      <sz val="12"/>
      <name val="Helv"/>
      <family val="2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Helv"/>
      <family val="2"/>
    </font>
    <font>
      <b/>
      <sz val="8"/>
      <name val="Helvetica-Narrow"/>
      <family val="2"/>
    </font>
    <font>
      <sz val="12"/>
      <name val="ｹﾙﾅﾁﾃｼ"/>
      <family val="1"/>
    </font>
    <font>
      <sz val="11"/>
      <name val="ｵｸｿ "/>
      <family val="3"/>
    </font>
    <font>
      <sz val="12"/>
      <name val="Osaka"/>
      <family val="3"/>
    </font>
    <font>
      <sz val="10"/>
      <color indexed="8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0"/>
      <color indexed="5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Wingdings"/>
      <family val="0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62"/>
      <name val="Calibri"/>
      <family val="2"/>
    </font>
    <font>
      <sz val="11"/>
      <name val="Verdana"/>
      <family val="2"/>
    </font>
    <font>
      <sz val="11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/>
      <right style="thin">
        <color indexed="26"/>
      </right>
      <top style="thin"/>
      <bottom style="thin">
        <color indexed="26"/>
      </bottom>
    </border>
    <border>
      <left style="thin">
        <color indexed="26"/>
      </left>
      <right style="thin">
        <color indexed="26"/>
      </right>
      <top style="thin"/>
      <bottom style="thin">
        <color indexed="26"/>
      </bottom>
    </border>
    <border>
      <left style="thin">
        <color indexed="26"/>
      </left>
      <right style="thin"/>
      <top style="thin">
        <color indexed="26"/>
      </top>
      <bottom style="thin">
        <color indexed="3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hair">
        <color indexed="22"/>
      </bottom>
    </border>
    <border>
      <left style="thin"/>
      <right style="thin"/>
      <top style="thin"/>
      <bottom style="thin"/>
    </border>
    <border>
      <left/>
      <right style="medium">
        <color indexed="22"/>
      </right>
      <top/>
      <bottom style="medium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thin"/>
      <bottom style="thin"/>
    </border>
    <border>
      <left/>
      <right/>
      <top style="double"/>
      <bottom style="double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 style="medium">
        <color indexed="10"/>
      </left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 style="hair"/>
    </border>
    <border>
      <left style="thick"/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hair"/>
      <right style="thin"/>
      <top/>
      <bottom/>
    </border>
    <border>
      <left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hair"/>
      <top style="thin"/>
      <bottom/>
    </border>
    <border>
      <left style="thin">
        <color indexed="60"/>
      </left>
      <right style="thin">
        <color indexed="60"/>
      </right>
      <top style="medium">
        <color indexed="61"/>
      </top>
      <bottom style="medium">
        <color indexed="61"/>
      </bottom>
    </border>
    <border>
      <left/>
      <right style="medium"/>
      <top style="medium"/>
      <bottom/>
    </border>
    <border>
      <left style="thin"/>
      <right style="thin"/>
      <top style="double"/>
      <bottom style="thin"/>
    </border>
    <border>
      <left style="hair"/>
      <right style="hair"/>
      <top style="double"/>
      <bottom/>
    </border>
    <border>
      <left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hair"/>
      <top/>
      <bottom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dashed"/>
      <right style="dashed"/>
      <top style="dashed"/>
      <bottom style="dashed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30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25" fillId="2" borderId="1" applyNumberFormat="0" applyFont="0" applyFill="0" applyBorder="0" applyAlignment="0" applyProtection="0"/>
    <xf numFmtId="0" fontId="125" fillId="2" borderId="1" applyNumberFormat="0" applyProtection="0">
      <alignment horizontal="center" vertical="center" wrapText="1"/>
    </xf>
    <xf numFmtId="0" fontId="125" fillId="2" borderId="1" applyNumberFormat="0" applyProtection="0">
      <alignment horizontal="center" vertical="center" wrapText="1"/>
    </xf>
    <xf numFmtId="0" fontId="125" fillId="2" borderId="1" applyNumberFormat="0" applyProtection="0">
      <alignment horizontal="center" vertical="center" wrapText="1"/>
    </xf>
    <xf numFmtId="0" fontId="125" fillId="2" borderId="1" applyNumberFormat="0" applyProtection="0">
      <alignment horizontal="center" vertical="center" wrapText="1"/>
    </xf>
    <xf numFmtId="0" fontId="125" fillId="2" borderId="1" applyNumberFormat="0" applyProtection="0">
      <alignment horizontal="center" vertical="center" wrapText="1"/>
    </xf>
    <xf numFmtId="0" fontId="125" fillId="0" borderId="1" applyNumberFormat="0" applyFont="0" applyFill="0" applyBorder="0" applyAlignment="0" applyProtection="0"/>
    <xf numFmtId="0" fontId="125" fillId="0" borderId="1" applyNumberFormat="0" applyFill="0" applyProtection="0">
      <alignment horizontal="center" vertical="center" wrapText="1"/>
    </xf>
    <xf numFmtId="0" fontId="125" fillId="0" borderId="1" applyNumberFormat="0" applyFill="0" applyProtection="0">
      <alignment horizontal="center" vertical="center" wrapText="1"/>
    </xf>
    <xf numFmtId="0" fontId="125" fillId="0" borderId="1" applyNumberFormat="0" applyFill="0" applyProtection="0">
      <alignment horizontal="center" vertical="center" wrapText="1"/>
    </xf>
    <xf numFmtId="0" fontId="125" fillId="0" borderId="1" applyNumberFormat="0" applyFill="0" applyProtection="0">
      <alignment horizontal="center" vertical="center" wrapText="1"/>
    </xf>
    <xf numFmtId="0" fontId="125" fillId="0" borderId="1" applyNumberFormat="0" applyFill="0" applyProtection="0">
      <alignment horizontal="center" vertical="center" wrapText="1"/>
    </xf>
    <xf numFmtId="0" fontId="125" fillId="2" borderId="1" applyNumberFormat="0" applyProtection="0">
      <alignment horizontal="left" vertical="center" wrapText="1"/>
    </xf>
    <xf numFmtId="0" fontId="125" fillId="0" borderId="1" applyNumberFormat="0" applyFill="0" applyProtection="0">
      <alignment horizontal="left" vertical="center" wrapText="1"/>
    </xf>
    <xf numFmtId="0" fontId="123" fillId="3" borderId="2" applyNumberFormat="0" applyFont="0" applyFill="0" applyBorder="0" applyAlignment="0" applyProtection="0"/>
    <xf numFmtId="0" fontId="123" fillId="3" borderId="2" applyNumberFormat="0" applyProtection="0">
      <alignment horizontal="center" vertical="center" wrapText="1"/>
    </xf>
    <xf numFmtId="0" fontId="123" fillId="3" borderId="2" applyNumberFormat="0" applyProtection="0">
      <alignment horizontal="center" vertical="center" wrapText="1"/>
    </xf>
    <xf numFmtId="0" fontId="123" fillId="3" borderId="2" applyNumberFormat="0" applyProtection="0">
      <alignment horizontal="center" vertical="center" wrapText="1"/>
    </xf>
    <xf numFmtId="0" fontId="123" fillId="3" borderId="2" applyNumberFormat="0" applyProtection="0">
      <alignment horizontal="center" vertical="center" wrapText="1"/>
    </xf>
    <xf numFmtId="0" fontId="123" fillId="3" borderId="2" applyNumberFormat="0" applyProtection="0">
      <alignment horizontal="center" vertical="center" wrapText="1"/>
    </xf>
    <xf numFmtId="0" fontId="128" fillId="3" borderId="3" applyNumberFormat="0" applyFont="0" applyFill="0" applyBorder="0" applyAlignment="0" applyProtection="0"/>
    <xf numFmtId="0" fontId="128" fillId="3" borderId="3" applyNumberFormat="0" applyProtection="0">
      <alignment vertical="center"/>
    </xf>
    <xf numFmtId="0" fontId="128" fillId="3" borderId="3" applyNumberFormat="0" applyProtection="0">
      <alignment vertical="center"/>
    </xf>
    <xf numFmtId="0" fontId="128" fillId="3" borderId="3" applyNumberFormat="0" applyProtection="0">
      <alignment vertical="center"/>
    </xf>
    <xf numFmtId="0" fontId="128" fillId="3" borderId="3" applyNumberFormat="0" applyProtection="0">
      <alignment vertical="center"/>
    </xf>
    <xf numFmtId="0" fontId="128" fillId="3" borderId="3" applyNumberFormat="0" applyProtection="0">
      <alignment vertical="center"/>
    </xf>
    <xf numFmtId="0" fontId="125" fillId="2" borderId="1" applyNumberFormat="0" applyFont="0" applyFill="0" applyBorder="0" applyAlignment="0" applyProtection="0"/>
    <xf numFmtId="0" fontId="125" fillId="2" borderId="1" applyNumberFormat="0" applyProtection="0">
      <alignment horizontal="left" vertical="center" wrapText="1"/>
    </xf>
    <xf numFmtId="0" fontId="125" fillId="2" borderId="1" applyNumberFormat="0" applyProtection="0">
      <alignment horizontal="left" vertical="center" wrapText="1"/>
    </xf>
    <xf numFmtId="0" fontId="125" fillId="2" borderId="1" applyNumberFormat="0" applyProtection="0">
      <alignment horizontal="left" vertical="center" wrapText="1"/>
    </xf>
    <xf numFmtId="0" fontId="125" fillId="2" borderId="1" applyNumberFormat="0" applyProtection="0">
      <alignment horizontal="left" vertical="center" wrapText="1"/>
    </xf>
    <xf numFmtId="0" fontId="125" fillId="2" borderId="1" applyNumberFormat="0" applyProtection="0">
      <alignment horizontal="left" vertical="center" wrapText="1"/>
    </xf>
    <xf numFmtId="0" fontId="125" fillId="0" borderId="1" applyNumberFormat="0" applyFont="0" applyFill="0" applyBorder="0" applyAlignment="0" applyProtection="0"/>
    <xf numFmtId="0" fontId="125" fillId="0" borderId="1" applyNumberFormat="0" applyFill="0" applyProtection="0">
      <alignment horizontal="left" vertical="center" wrapText="1"/>
    </xf>
    <xf numFmtId="0" fontId="125" fillId="0" borderId="1" applyNumberFormat="0" applyFill="0" applyProtection="0">
      <alignment horizontal="left" vertical="center" wrapText="1"/>
    </xf>
    <xf numFmtId="0" fontId="125" fillId="0" borderId="1" applyNumberFormat="0" applyFill="0" applyProtection="0">
      <alignment horizontal="left" vertical="center" wrapText="1"/>
    </xf>
    <xf numFmtId="0" fontId="125" fillId="0" borderId="1" applyNumberFormat="0" applyFill="0" applyProtection="0">
      <alignment horizontal="left" vertical="center" wrapText="1"/>
    </xf>
    <xf numFmtId="0" fontId="125" fillId="0" borderId="1" applyNumberFormat="0" applyFill="0" applyProtection="0">
      <alignment horizontal="left" vertical="center" wrapText="1"/>
    </xf>
    <xf numFmtId="0" fontId="127" fillId="4" borderId="4" applyNumberFormat="0" applyFont="0" applyFill="0" applyBorder="0" applyAlignment="0" applyProtection="0"/>
    <xf numFmtId="0" fontId="127" fillId="4" borderId="4" applyNumberFormat="0" applyProtection="0">
      <alignment horizontal="center" vertical="center" wrapText="1"/>
    </xf>
    <xf numFmtId="0" fontId="127" fillId="4" borderId="4" applyNumberFormat="0" applyProtection="0">
      <alignment horizontal="center" vertical="center" wrapText="1"/>
    </xf>
    <xf numFmtId="0" fontId="127" fillId="4" borderId="4" applyNumberFormat="0" applyProtection="0">
      <alignment horizontal="center" vertical="center" wrapText="1"/>
    </xf>
    <xf numFmtId="0" fontId="127" fillId="4" borderId="4" applyNumberFormat="0" applyProtection="0">
      <alignment horizontal="center" vertical="center" wrapText="1"/>
    </xf>
    <xf numFmtId="0" fontId="127" fillId="4" borderId="4" applyNumberFormat="0" applyProtection="0">
      <alignment horizontal="center" vertical="center" wrapText="1"/>
    </xf>
    <xf numFmtId="0" fontId="127" fillId="5" borderId="4" applyNumberFormat="0" applyProtection="0">
      <alignment horizontal="center" vertical="center" wrapText="1"/>
    </xf>
    <xf numFmtId="0" fontId="126" fillId="6" borderId="5" applyNumberFormat="0" applyFont="0" applyFill="0" applyBorder="0" applyAlignment="0" applyProtection="0"/>
    <xf numFmtId="0" fontId="126" fillId="6" borderId="5" applyNumberFormat="0" applyProtection="0">
      <alignment horizontal="center" vertical="center"/>
    </xf>
    <xf numFmtId="0" fontId="126" fillId="6" borderId="5" applyNumberFormat="0" applyProtection="0">
      <alignment horizontal="center" vertical="center"/>
    </xf>
    <xf numFmtId="0" fontId="122" fillId="0" borderId="0" applyNumberFormat="0" applyFill="0" applyBorder="0" applyProtection="0">
      <alignment vertical="center"/>
    </xf>
    <xf numFmtId="0" fontId="122" fillId="0" borderId="0" applyNumberFormat="0" applyFill="0" applyBorder="0" applyProtection="0">
      <alignment vertical="center"/>
    </xf>
    <xf numFmtId="0" fontId="122" fillId="0" borderId="0" applyNumberFormat="0" applyFill="0" applyBorder="0" applyProtection="0">
      <alignment vertical="center"/>
    </xf>
    <xf numFmtId="0" fontId="122" fillId="0" borderId="0" applyNumberFormat="0" applyFill="0" applyBorder="0" applyProtection="0">
      <alignment vertical="center"/>
    </xf>
    <xf numFmtId="0" fontId="124" fillId="7" borderId="2" applyNumberFormat="0" applyProtection="0">
      <alignment horizontal="center" vertical="center" textRotation="180"/>
    </xf>
    <xf numFmtId="0" fontId="124" fillId="7" borderId="2" applyNumberFormat="0" applyProtection="0">
      <alignment horizontal="center" vertical="center" textRotation="180"/>
    </xf>
    <xf numFmtId="0" fontId="124" fillId="7" borderId="2" applyNumberFormat="0" applyProtection="0">
      <alignment horizontal="center" vertical="center" textRotation="180"/>
    </xf>
    <xf numFmtId="0" fontId="124" fillId="7" borderId="2" applyNumberFormat="0" applyProtection="0">
      <alignment horizontal="center" vertical="center" textRotation="180"/>
    </xf>
    <xf numFmtId="211" fontId="16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0" fontId="157" fillId="0" borderId="0">
      <alignment/>
      <protection/>
    </xf>
    <xf numFmtId="251" fontId="157" fillId="0" borderId="0" applyFont="0" applyFill="0" applyBorder="0" applyAlignment="0" applyProtection="0"/>
    <xf numFmtId="233" fontId="158" fillId="0" borderId="0" applyFont="0" applyFill="0" applyBorder="0" applyAlignment="0" applyProtection="0"/>
    <xf numFmtId="184" fontId="158" fillId="0" borderId="0" applyFont="0" applyFill="0" applyBorder="0" applyAlignment="0" applyProtection="0"/>
    <xf numFmtId="0" fontId="18" fillId="0" borderId="0">
      <alignment/>
      <protection/>
    </xf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52" fontId="157" fillId="0" borderId="0" applyFont="0" applyFill="0" applyBorder="0" applyAlignment="0" applyProtection="0"/>
    <xf numFmtId="251" fontId="157" fillId="0" borderId="0" applyFont="0" applyFill="0" applyBorder="0" applyAlignment="0" applyProtection="0"/>
    <xf numFmtId="252" fontId="158" fillId="0" borderId="0" applyFont="0" applyFill="0" applyBorder="0" applyAlignment="0" applyProtection="0"/>
    <xf numFmtId="251" fontId="158" fillId="0" borderId="0" applyFont="0" applyFill="0" applyBorder="0" applyAlignment="0" applyProtection="0"/>
    <xf numFmtId="253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180" fontId="160" fillId="0" borderId="0" applyFont="0" applyFill="0" applyBorder="0" applyAlignment="0" applyProtection="0"/>
    <xf numFmtId="179" fontId="16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160" fillId="0" borderId="0" applyFont="0" applyFill="0" applyBorder="0" applyAlignment="0" applyProtection="0"/>
    <xf numFmtId="179" fontId="160" fillId="0" borderId="0" applyFont="0" applyFill="0" applyBorder="0" applyAlignment="0" applyProtection="0"/>
    <xf numFmtId="180" fontId="160" fillId="0" borderId="0" applyFont="0" applyFill="0" applyBorder="0" applyAlignment="0" applyProtection="0"/>
    <xf numFmtId="179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0" fillId="0" borderId="0">
      <alignment/>
      <protection/>
    </xf>
    <xf numFmtId="0" fontId="162" fillId="0" borderId="0">
      <alignment/>
      <protection/>
    </xf>
    <xf numFmtId="0" fontId="163" fillId="0" borderId="0">
      <alignment/>
      <protection/>
    </xf>
    <xf numFmtId="0" fontId="164" fillId="0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0" fillId="10" borderId="0">
      <alignment/>
      <protection/>
    </xf>
    <xf numFmtId="0" fontId="20" fillId="10" borderId="0">
      <alignment/>
      <protection/>
    </xf>
    <xf numFmtId="0" fontId="20" fillId="10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19" fillId="8" borderId="6">
      <alignment horizontal="center" vertical="center" wrapText="1"/>
      <protection/>
    </xf>
    <xf numFmtId="0" fontId="0" fillId="9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34" fillId="9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2" fillId="12" borderId="0">
      <alignment/>
      <protection/>
    </xf>
    <xf numFmtId="0" fontId="22" fillId="12" borderId="0">
      <alignment/>
      <protection/>
    </xf>
    <xf numFmtId="0" fontId="22" fillId="12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34" fillId="9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horizontal="center" vertical="center" wrapText="1"/>
      <protection/>
    </xf>
    <xf numFmtId="0" fontId="0" fillId="0" borderId="6">
      <alignment horizontal="center" vertical="center" wrapText="1"/>
      <protection/>
    </xf>
    <xf numFmtId="0" fontId="34" fillId="9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30" fillId="9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30" fillId="9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 horizontal="center" vertical="center" wrapText="1"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23" fillId="13" borderId="0">
      <alignment horizontal="center" vertical="center" wrapText="1"/>
      <protection/>
    </xf>
    <xf numFmtId="0" fontId="30" fillId="9" borderId="0">
      <alignment/>
      <protection/>
    </xf>
    <xf numFmtId="0" fontId="24" fillId="14" borderId="0">
      <alignment/>
      <protection/>
    </xf>
    <xf numFmtId="0" fontId="131" fillId="9" borderId="0">
      <alignment/>
      <protection/>
    </xf>
    <xf numFmtId="0" fontId="24" fillId="14" borderId="0">
      <alignment/>
      <protection/>
    </xf>
    <xf numFmtId="0" fontId="24" fillId="14" borderId="0">
      <alignment/>
      <protection/>
    </xf>
    <xf numFmtId="0" fontId="131" fillId="9" borderId="0">
      <alignment/>
      <protection/>
    </xf>
    <xf numFmtId="0" fontId="24" fillId="14" borderId="0">
      <alignment/>
      <protection/>
    </xf>
    <xf numFmtId="0" fontId="131" fillId="9" borderId="0">
      <alignment/>
      <protection/>
    </xf>
    <xf numFmtId="0" fontId="25" fillId="0" borderId="0">
      <alignment/>
      <protection/>
    </xf>
    <xf numFmtId="0" fontId="25" fillId="9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9" borderId="0">
      <alignment/>
      <protection/>
    </xf>
    <xf numFmtId="0" fontId="25" fillId="0" borderId="0">
      <alignment/>
      <protection/>
    </xf>
    <xf numFmtId="0" fontId="25" fillId="9" borderId="0">
      <alignment/>
      <protection/>
    </xf>
    <xf numFmtId="0" fontId="26" fillId="0" borderId="0">
      <alignment/>
      <protection/>
    </xf>
    <xf numFmtId="0" fontId="26" fillId="9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9" borderId="0">
      <alignment/>
      <protection/>
    </xf>
    <xf numFmtId="0" fontId="26" fillId="0" borderId="0">
      <alignment/>
      <protection/>
    </xf>
    <xf numFmtId="0" fontId="26" fillId="9" borderId="0">
      <alignment/>
      <protection/>
    </xf>
    <xf numFmtId="0" fontId="27" fillId="0" borderId="0">
      <alignment/>
      <protection/>
    </xf>
    <xf numFmtId="0" fontId="27" fillId="9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9" borderId="0">
      <alignment/>
      <protection/>
    </xf>
    <xf numFmtId="0" fontId="27" fillId="0" borderId="0">
      <alignment/>
      <protection/>
    </xf>
    <xf numFmtId="0" fontId="27" fillId="9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240" fontId="0" fillId="15" borderId="7">
      <alignment/>
      <protection/>
    </xf>
    <xf numFmtId="240" fontId="0" fillId="15" borderId="7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236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195" fontId="28" fillId="0" borderId="0">
      <alignment/>
      <protection/>
    </xf>
    <xf numFmtId="195" fontId="28" fillId="0" borderId="0">
      <alignment/>
      <protection/>
    </xf>
    <xf numFmtId="195" fontId="28" fillId="0" borderId="0">
      <alignment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4" fontId="0" fillId="15" borderId="0">
      <alignment/>
      <protection/>
    </xf>
    <xf numFmtId="4" fontId="0" fillId="15" borderId="0">
      <alignment/>
      <protection/>
    </xf>
    <xf numFmtId="240" fontId="0" fillId="15" borderId="7">
      <alignment/>
      <protection/>
    </xf>
    <xf numFmtId="240" fontId="0" fillId="15" borderId="7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176" fontId="0" fillId="15" borderId="0">
      <alignment horizontal="center"/>
      <protection/>
    </xf>
    <xf numFmtId="176" fontId="0" fillId="15" borderId="0">
      <alignment horizontal="center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38" fontId="19" fillId="4" borderId="6">
      <alignment horizontal="right"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4" fontId="0" fillId="15" borderId="0">
      <alignment/>
      <protection/>
    </xf>
    <xf numFmtId="38" fontId="19" fillId="4" borderId="6">
      <alignment horizontal="right"/>
      <protection/>
    </xf>
    <xf numFmtId="240" fontId="0" fillId="15" borderId="7">
      <alignment/>
      <protection/>
    </xf>
    <xf numFmtId="240" fontId="0" fillId="15" borderId="7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15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0" fillId="16" borderId="9">
      <alignment/>
      <protection/>
    </xf>
    <xf numFmtId="0" fontId="0" fillId="16" borderId="9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1" fillId="17" borderId="0">
      <alignment/>
      <protection/>
    </xf>
    <xf numFmtId="0" fontId="31" fillId="17" borderId="0">
      <alignment/>
      <protection/>
    </xf>
    <xf numFmtId="0" fontId="31" fillId="17" borderId="0">
      <alignment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0" fillId="16" borderId="9">
      <alignment/>
      <protection/>
    </xf>
    <xf numFmtId="0" fontId="0" fillId="16" borderId="9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30" fillId="3" borderId="0">
      <alignment/>
      <protection/>
    </xf>
    <xf numFmtId="0" fontId="30" fillId="15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0" fillId="16" borderId="9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0" fillId="16" borderId="9">
      <alignment/>
      <protection/>
    </xf>
    <xf numFmtId="0" fontId="0" fillId="16" borderId="9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29" fillId="5" borderId="8">
      <alignment vertical="center"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30" fillId="3" borderId="0">
      <alignment/>
      <protection/>
    </xf>
    <xf numFmtId="0" fontId="29" fillId="5" borderId="8">
      <alignment vertical="center"/>
      <protection/>
    </xf>
    <xf numFmtId="0" fontId="30" fillId="15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0" fillId="10" borderId="0">
      <alignment/>
      <protection/>
    </xf>
    <xf numFmtId="0" fontId="20" fillId="10" borderId="0">
      <alignment/>
      <protection/>
    </xf>
    <xf numFmtId="0" fontId="20" fillId="10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21" fillId="18" borderId="6">
      <alignment vertical="center" wrapText="1"/>
      <protection/>
    </xf>
    <xf numFmtId="0" fontId="0" fillId="9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34" fillId="9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2" fillId="12" borderId="0">
      <alignment/>
      <protection/>
    </xf>
    <xf numFmtId="0" fontId="22" fillId="12" borderId="0">
      <alignment/>
      <protection/>
    </xf>
    <xf numFmtId="0" fontId="22" fillId="12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34" fillId="9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21" fillId="11" borderId="0">
      <alignment/>
      <protection/>
    </xf>
    <xf numFmtId="0" fontId="0" fillId="0" borderId="6">
      <alignment vertical="center" wrapText="1"/>
      <protection/>
    </xf>
    <xf numFmtId="0" fontId="0" fillId="0" borderId="6">
      <alignment vertical="center" wrapText="1"/>
      <protection/>
    </xf>
    <xf numFmtId="0" fontId="34" fillId="9" borderId="0">
      <alignment/>
      <protection/>
    </xf>
    <xf numFmtId="0" fontId="23" fillId="13" borderId="0">
      <alignment/>
      <protection/>
    </xf>
    <xf numFmtId="0" fontId="30" fillId="9" borderId="0">
      <alignment/>
      <protection/>
    </xf>
    <xf numFmtId="0" fontId="23" fillId="13" borderId="0">
      <alignment/>
      <protection/>
    </xf>
    <xf numFmtId="0" fontId="23" fillId="13" borderId="0">
      <alignment/>
      <protection/>
    </xf>
    <xf numFmtId="0" fontId="30" fillId="9" borderId="0">
      <alignment/>
      <protection/>
    </xf>
    <xf numFmtId="0" fontId="23" fillId="13" borderId="0">
      <alignment/>
      <protection/>
    </xf>
    <xf numFmtId="0" fontId="30" fillId="9" borderId="0">
      <alignment/>
      <protection/>
    </xf>
    <xf numFmtId="0" fontId="24" fillId="14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4" fillId="14" borderId="0">
      <alignment/>
      <protection/>
    </xf>
    <xf numFmtId="0" fontId="24" fillId="14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4" fillId="14" borderId="0">
      <alignment/>
      <protection/>
    </xf>
    <xf numFmtId="0" fontId="0" fillId="9" borderId="0">
      <alignment/>
      <protection/>
    </xf>
    <xf numFmtId="0" fontId="0" fillId="9" borderId="0">
      <alignment/>
      <protection/>
    </xf>
    <xf numFmtId="0" fontId="25" fillId="0" borderId="0">
      <alignment/>
      <protection/>
    </xf>
    <xf numFmtId="0" fontId="25" fillId="9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9" borderId="0">
      <alignment/>
      <protection/>
    </xf>
    <xf numFmtId="0" fontId="25" fillId="0" borderId="0">
      <alignment/>
      <protection/>
    </xf>
    <xf numFmtId="0" fontId="25" fillId="9" borderId="0">
      <alignment/>
      <protection/>
    </xf>
    <xf numFmtId="0" fontId="26" fillId="0" borderId="0">
      <alignment/>
      <protection/>
    </xf>
    <xf numFmtId="0" fontId="26" fillId="9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9" borderId="0">
      <alignment/>
      <protection/>
    </xf>
    <xf numFmtId="0" fontId="26" fillId="0" borderId="0">
      <alignment/>
      <protection/>
    </xf>
    <xf numFmtId="0" fontId="26" fillId="9" borderId="0">
      <alignment/>
      <protection/>
    </xf>
    <xf numFmtId="0" fontId="27" fillId="0" borderId="0">
      <alignment/>
      <protection/>
    </xf>
    <xf numFmtId="0" fontId="27" fillId="9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9" borderId="0">
      <alignment/>
      <protection/>
    </xf>
    <xf numFmtId="0" fontId="27" fillId="0" borderId="0">
      <alignment/>
      <protection/>
    </xf>
    <xf numFmtId="0" fontId="27" fillId="9" borderId="0">
      <alignment/>
      <protection/>
    </xf>
    <xf numFmtId="255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7" fontId="165" fillId="0" borderId="0" applyFont="0" applyFill="0" applyBorder="0" applyAlignment="0" applyProtection="0"/>
    <xf numFmtId="258" fontId="165" fillId="0" borderId="0" applyFont="0" applyFill="0" applyBorder="0" applyAlignment="0" applyProtection="0"/>
    <xf numFmtId="23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70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57" fontId="165" fillId="0" borderId="0" applyFont="0" applyFill="0" applyBorder="0" applyAlignment="0" applyProtection="0"/>
    <xf numFmtId="258" fontId="165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40" fontId="10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70" fontId="101" fillId="0" borderId="0" applyFont="0" applyFill="0" applyBorder="0" applyAlignment="0" applyProtection="0"/>
    <xf numFmtId="270" fontId="101" fillId="0" borderId="0" applyFont="0" applyFill="0" applyBorder="0" applyAlignment="0" applyProtection="0"/>
    <xf numFmtId="270" fontId="101" fillId="0" borderId="0" applyFont="0" applyFill="0" applyBorder="0" applyAlignment="0" applyProtection="0"/>
    <xf numFmtId="2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5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258" fontId="0" fillId="0" borderId="0">
      <alignment horizontal="right"/>
      <protection/>
    </xf>
    <xf numFmtId="258" fontId="0" fillId="0" borderId="0">
      <alignment horizontal="right"/>
      <protection/>
    </xf>
    <xf numFmtId="192" fontId="0" fillId="0" borderId="0">
      <alignment horizontal="right"/>
      <protection/>
    </xf>
    <xf numFmtId="276" fontId="0" fillId="0" borderId="0">
      <alignment horizontal="right"/>
      <protection/>
    </xf>
    <xf numFmtId="276" fontId="0" fillId="0" borderId="0">
      <alignment horizontal="right"/>
      <protection/>
    </xf>
    <xf numFmtId="277" fontId="0" fillId="0" borderId="0">
      <alignment horizontal="right"/>
      <protection/>
    </xf>
    <xf numFmtId="277" fontId="0" fillId="0" borderId="0">
      <alignment horizontal="right"/>
      <protection/>
    </xf>
    <xf numFmtId="277" fontId="0" fillId="0" borderId="0">
      <alignment horizontal="right"/>
      <protection/>
    </xf>
    <xf numFmtId="277" fontId="0" fillId="0" borderId="0">
      <alignment horizontal="right"/>
      <protection/>
    </xf>
    <xf numFmtId="192" fontId="0" fillId="0" borderId="0">
      <alignment horizontal="right"/>
      <protection/>
    </xf>
    <xf numFmtId="276" fontId="0" fillId="0" borderId="0">
      <alignment horizontal="right"/>
      <protection/>
    </xf>
    <xf numFmtId="276" fontId="0" fillId="0" borderId="0">
      <alignment horizontal="right"/>
      <protection/>
    </xf>
    <xf numFmtId="9" fontId="157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21" borderId="0" applyNumberFormat="0" applyBorder="0" applyAlignment="0" applyProtection="0"/>
    <xf numFmtId="0" fontId="197" fillId="22" borderId="0" applyNumberFormat="0" applyBorder="0" applyAlignment="0" applyProtection="0"/>
    <xf numFmtId="0" fontId="197" fillId="23" borderId="0" applyNumberFormat="0" applyBorder="0" applyAlignment="0" applyProtection="0"/>
    <xf numFmtId="0" fontId="197" fillId="24" borderId="0" applyNumberFormat="0" applyBorder="0" applyAlignment="0" applyProtection="0"/>
    <xf numFmtId="0" fontId="197" fillId="25" borderId="0" applyNumberFormat="0" applyBorder="0" applyAlignment="0" applyProtection="0"/>
    <xf numFmtId="0" fontId="197" fillId="26" borderId="0" applyNumberFormat="0" applyBorder="0" applyAlignment="0" applyProtection="0"/>
    <xf numFmtId="0" fontId="19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7" fillId="30" borderId="0" applyNumberFormat="0" applyBorder="0" applyAlignment="0" applyProtection="0"/>
    <xf numFmtId="0" fontId="197" fillId="31" borderId="0" applyNumberFormat="0" applyBorder="0" applyAlignment="0" applyProtection="0"/>
    <xf numFmtId="0" fontId="197" fillId="32" borderId="0" applyNumberFormat="0" applyBorder="0" applyAlignment="0" applyProtection="0"/>
    <xf numFmtId="0" fontId="197" fillId="33" borderId="0" applyNumberFormat="0" applyBorder="0" applyAlignment="0" applyProtection="0"/>
    <xf numFmtId="0" fontId="197" fillId="34" borderId="0" applyNumberFormat="0" applyBorder="0" applyAlignment="0" applyProtection="0"/>
    <xf numFmtId="0" fontId="197" fillId="35" borderId="0" applyNumberFormat="0" applyBorder="0" applyAlignment="0" applyProtection="0"/>
    <xf numFmtId="0" fontId="102" fillId="6" borderId="0" applyNumberFormat="0" applyBorder="0" applyAlignment="0" applyProtection="0"/>
    <xf numFmtId="0" fontId="102" fillId="2" borderId="0" applyNumberFormat="0" applyBorder="0" applyAlignment="0" applyProtection="0"/>
    <xf numFmtId="0" fontId="102" fillId="8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6" borderId="0" applyNumberFormat="0" applyBorder="0" applyAlignment="0" applyProtection="0"/>
    <xf numFmtId="0" fontId="102" fillId="2" borderId="0" applyNumberFormat="0" applyBorder="0" applyAlignment="0" applyProtection="0"/>
    <xf numFmtId="0" fontId="102" fillId="8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98" fillId="39" borderId="0" applyNumberFormat="0" applyBorder="0" applyAlignment="0" applyProtection="0"/>
    <xf numFmtId="0" fontId="198" fillId="40" borderId="0" applyNumberFormat="0" applyBorder="0" applyAlignment="0" applyProtection="0"/>
    <xf numFmtId="0" fontId="198" fillId="41" borderId="0" applyNumberFormat="0" applyBorder="0" applyAlignment="0" applyProtection="0"/>
    <xf numFmtId="0" fontId="198" fillId="42" borderId="0" applyNumberFormat="0" applyBorder="0" applyAlignment="0" applyProtection="0"/>
    <xf numFmtId="0" fontId="198" fillId="43" borderId="0" applyNumberFormat="0" applyBorder="0" applyAlignment="0" applyProtection="0"/>
    <xf numFmtId="0" fontId="198" fillId="44" borderId="0" applyNumberFormat="0" applyBorder="0" applyAlignment="0" applyProtection="0"/>
    <xf numFmtId="252" fontId="158" fillId="0" borderId="0" applyFont="0" applyFill="0" applyBorder="0" applyAlignment="0" applyProtection="0"/>
    <xf numFmtId="251" fontId="158" fillId="0" borderId="0" applyFont="0" applyFill="0" applyBorder="0" applyAlignment="0" applyProtection="0"/>
    <xf numFmtId="0" fontId="50" fillId="0" borderId="10" applyBorder="0">
      <alignment/>
      <protection/>
    </xf>
    <xf numFmtId="0" fontId="102" fillId="10" borderId="0" applyNumberFormat="0" applyBorder="0" applyAlignment="0" applyProtection="0"/>
    <xf numFmtId="0" fontId="102" fillId="5" borderId="0" applyNumberFormat="0" applyBorder="0" applyAlignment="0" applyProtection="0"/>
    <xf numFmtId="0" fontId="102" fillId="4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46" borderId="0" applyNumberFormat="0" applyBorder="0" applyAlignment="0" applyProtection="0"/>
    <xf numFmtId="0" fontId="103" fillId="0" borderId="0">
      <alignment horizontal="center" wrapText="1"/>
      <protection locked="0"/>
    </xf>
    <xf numFmtId="233" fontId="158" fillId="0" borderId="0" applyFont="0" applyFill="0" applyBorder="0" applyAlignment="0" applyProtection="0"/>
    <xf numFmtId="184" fontId="158" fillId="0" borderId="0" applyFont="0" applyFill="0" applyBorder="0" applyAlignment="0" applyProtection="0"/>
    <xf numFmtId="0" fontId="104" fillId="19" borderId="0" applyNumberFormat="0" applyBorder="0" applyAlignment="0" applyProtection="0"/>
    <xf numFmtId="190" fontId="34" fillId="0" borderId="0" applyFont="0" applyFill="0" applyBorder="0" applyAlignment="0" applyProtection="0"/>
    <xf numFmtId="241" fontId="132" fillId="0" borderId="11" applyNumberFormat="0" applyFont="0" applyFill="0" applyBorder="0" applyAlignment="0">
      <protection/>
    </xf>
    <xf numFmtId="38" fontId="0" fillId="47" borderId="8">
      <alignment/>
      <protection locked="0"/>
    </xf>
    <xf numFmtId="38" fontId="0" fillId="47" borderId="8">
      <alignment/>
      <protection locked="0"/>
    </xf>
    <xf numFmtId="38" fontId="0" fillId="47" borderId="8">
      <alignment/>
      <protection locked="0"/>
    </xf>
    <xf numFmtId="218" fontId="0" fillId="47" borderId="8">
      <alignment/>
      <protection locked="0"/>
    </xf>
    <xf numFmtId="218" fontId="0" fillId="47" borderId="8">
      <alignment/>
      <protection locked="0"/>
    </xf>
    <xf numFmtId="218" fontId="0" fillId="47" borderId="8">
      <alignment/>
      <protection locked="0"/>
    </xf>
    <xf numFmtId="49" fontId="0" fillId="47" borderId="8">
      <alignment horizontal="left"/>
      <protection locked="0"/>
    </xf>
    <xf numFmtId="49" fontId="0" fillId="47" borderId="8">
      <alignment horizontal="left"/>
      <protection locked="0"/>
    </xf>
    <xf numFmtId="49" fontId="0" fillId="47" borderId="8">
      <alignment horizontal="left"/>
      <protection locked="0"/>
    </xf>
    <xf numFmtId="38" fontId="0" fillId="0" borderId="8">
      <alignment/>
      <protection/>
    </xf>
    <xf numFmtId="38" fontId="0" fillId="0" borderId="8">
      <alignment/>
      <protection/>
    </xf>
    <xf numFmtId="38" fontId="0" fillId="0" borderId="8">
      <alignment/>
      <protection/>
    </xf>
    <xf numFmtId="38" fontId="34" fillId="0" borderId="8">
      <alignment/>
      <protection/>
    </xf>
    <xf numFmtId="218" fontId="0" fillId="0" borderId="8">
      <alignment/>
      <protection/>
    </xf>
    <xf numFmtId="218" fontId="0" fillId="0" borderId="8">
      <alignment/>
      <protection/>
    </xf>
    <xf numFmtId="218" fontId="0" fillId="0" borderId="8">
      <alignment/>
      <protection/>
    </xf>
    <xf numFmtId="40" fontId="0" fillId="0" borderId="8">
      <alignment/>
      <protection/>
    </xf>
    <xf numFmtId="40" fontId="0" fillId="0" borderId="8">
      <alignment/>
      <protection/>
    </xf>
    <xf numFmtId="40" fontId="0" fillId="0" borderId="8">
      <alignment/>
      <protection/>
    </xf>
    <xf numFmtId="0" fontId="34" fillId="0" borderId="8" applyNumberFormat="0">
      <alignment horizontal="center"/>
      <protection/>
    </xf>
    <xf numFmtId="38" fontId="34" fillId="48" borderId="8" applyNumberFormat="0" applyFont="0" applyBorder="0" applyAlignment="0">
      <protection/>
    </xf>
    <xf numFmtId="0" fontId="0" fillId="0" borderId="8" applyNumberFormat="0">
      <alignment/>
      <protection/>
    </xf>
    <xf numFmtId="0" fontId="34" fillId="0" borderId="8" applyNumberFormat="0">
      <alignment/>
      <protection/>
    </xf>
    <xf numFmtId="0" fontId="0" fillId="0" borderId="8" applyNumberFormat="0">
      <alignment horizontal="right"/>
      <protection/>
    </xf>
    <xf numFmtId="0" fontId="34" fillId="0" borderId="0" applyNumberFormat="0" applyFill="0" applyBorder="0" applyAlignment="0" applyProtection="0"/>
    <xf numFmtId="0" fontId="132" fillId="0" borderId="8">
      <alignment/>
      <protection/>
    </xf>
    <xf numFmtId="0" fontId="132" fillId="0" borderId="8">
      <alignment/>
      <protection/>
    </xf>
    <xf numFmtId="0" fontId="132" fillId="0" borderId="8">
      <alignment/>
      <protection/>
    </xf>
    <xf numFmtId="0" fontId="132" fillId="0" borderId="8">
      <alignment/>
      <protection/>
    </xf>
    <xf numFmtId="0" fontId="132" fillId="0" borderId="8">
      <alignment/>
      <protection/>
    </xf>
    <xf numFmtId="0" fontId="132" fillId="0" borderId="8">
      <alignment/>
      <protection/>
    </xf>
    <xf numFmtId="0" fontId="167" fillId="49" borderId="8">
      <alignment/>
      <protection/>
    </xf>
    <xf numFmtId="0" fontId="167" fillId="49" borderId="8">
      <alignment/>
      <protection/>
    </xf>
    <xf numFmtId="0" fontId="167" fillId="49" borderId="8">
      <alignment/>
      <protection/>
    </xf>
    <xf numFmtId="0" fontId="167" fillId="49" borderId="8">
      <alignment/>
      <protection/>
    </xf>
    <xf numFmtId="0" fontId="167" fillId="49" borderId="8">
      <alignment/>
      <protection/>
    </xf>
    <xf numFmtId="0" fontId="167" fillId="49" borderId="8">
      <alignment/>
      <protection/>
    </xf>
    <xf numFmtId="0" fontId="167" fillId="50" borderId="8">
      <alignment/>
      <protection/>
    </xf>
    <xf numFmtId="0" fontId="167" fillId="50" borderId="8">
      <alignment/>
      <protection/>
    </xf>
    <xf numFmtId="0" fontId="167" fillId="50" borderId="8">
      <alignment/>
      <protection/>
    </xf>
    <xf numFmtId="0" fontId="167" fillId="50" borderId="8">
      <alignment/>
      <protection/>
    </xf>
    <xf numFmtId="0" fontId="167" fillId="50" borderId="8">
      <alignment/>
      <protection/>
    </xf>
    <xf numFmtId="0" fontId="167" fillId="50" borderId="8">
      <alignment/>
      <protection/>
    </xf>
    <xf numFmtId="278" fontId="0" fillId="0" borderId="11" applyBorder="0">
      <alignment/>
      <protection/>
    </xf>
    <xf numFmtId="278" fontId="0" fillId="0" borderId="12" applyBorder="0">
      <alignment horizontal="right"/>
      <protection/>
    </xf>
    <xf numFmtId="0" fontId="35" fillId="51" borderId="13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158" fillId="0" borderId="0">
      <alignment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184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94" fontId="37" fillId="0" borderId="0" applyFill="0" applyBorder="0" applyAlignment="0">
      <protection/>
    </xf>
    <xf numFmtId="171" fontId="55" fillId="0" borderId="0" applyFill="0" applyBorder="0" applyAlignment="0">
      <protection/>
    </xf>
    <xf numFmtId="194" fontId="37" fillId="0" borderId="0" applyFill="0" applyBorder="0" applyAlignment="0">
      <protection/>
    </xf>
    <xf numFmtId="185" fontId="0" fillId="0" borderId="0" applyFill="0" applyBorder="0" applyAlignment="0">
      <protection/>
    </xf>
    <xf numFmtId="227" fontId="55" fillId="0" borderId="0" applyFill="0" applyBorder="0" applyAlignment="0">
      <protection/>
    </xf>
    <xf numFmtId="185" fontId="0" fillId="0" borderId="0" applyFill="0" applyBorder="0" applyAlignment="0">
      <protection/>
    </xf>
    <xf numFmtId="192" fontId="37" fillId="0" borderId="0" applyFill="0" applyBorder="0" applyAlignment="0">
      <protection/>
    </xf>
    <xf numFmtId="229" fontId="49" fillId="0" borderId="0" applyFill="0" applyBorder="0" applyAlignment="0">
      <protection/>
    </xf>
    <xf numFmtId="192" fontId="37" fillId="0" borderId="0" applyFill="0" applyBorder="0" applyAlignment="0">
      <protection/>
    </xf>
    <xf numFmtId="14" fontId="37" fillId="0" borderId="0" applyFill="0" applyBorder="0" applyAlignment="0">
      <protection/>
    </xf>
    <xf numFmtId="201" fontId="49" fillId="0" borderId="0" applyFill="0" applyBorder="0" applyAlignment="0">
      <protection/>
    </xf>
    <xf numFmtId="14" fontId="37" fillId="0" borderId="0" applyFill="0" applyBorder="0" applyAlignment="0">
      <protection/>
    </xf>
    <xf numFmtId="184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93" fontId="37" fillId="0" borderId="0" applyFill="0" applyBorder="0" applyAlignment="0">
      <protection/>
    </xf>
    <xf numFmtId="198" fontId="0" fillId="0" borderId="0" applyFill="0" applyBorder="0" applyAlignment="0">
      <protection/>
    </xf>
    <xf numFmtId="193" fontId="37" fillId="0" borderId="0" applyFill="0" applyBorder="0" applyAlignment="0">
      <protection/>
    </xf>
    <xf numFmtId="194" fontId="37" fillId="0" borderId="0" applyFill="0" applyBorder="0" applyAlignment="0">
      <protection/>
    </xf>
    <xf numFmtId="171" fontId="55" fillId="0" borderId="0" applyFill="0" applyBorder="0" applyAlignment="0">
      <protection/>
    </xf>
    <xf numFmtId="194" fontId="37" fillId="0" borderId="0" applyFill="0" applyBorder="0" applyAlignment="0">
      <protection/>
    </xf>
    <xf numFmtId="0" fontId="105" fillId="9" borderId="14" applyNumberFormat="0" applyAlignment="0" applyProtection="0"/>
    <xf numFmtId="0" fontId="105" fillId="9" borderId="14" applyNumberFormat="0" applyAlignment="0" applyProtection="0"/>
    <xf numFmtId="0" fontId="105" fillId="9" borderId="14" applyNumberFormat="0" applyAlignment="0" applyProtection="0"/>
    <xf numFmtId="0" fontId="72" fillId="0" borderId="0" applyNumberFormat="0" applyFill="0" applyProtection="0">
      <alignment vertical="center"/>
    </xf>
    <xf numFmtId="0" fontId="0" fillId="0" borderId="15" applyNumberFormat="0" applyFont="0" applyFill="0" applyProtection="0">
      <alignment horizontal="center" vertical="center" wrapText="1"/>
    </xf>
    <xf numFmtId="0" fontId="129" fillId="0" borderId="0" applyNumberFormat="0" applyFill="0" applyBorder="0" applyProtection="0">
      <alignment horizontal="left" textRotation="90"/>
    </xf>
    <xf numFmtId="1" fontId="27" fillId="0" borderId="16" applyAlignment="0">
      <protection/>
    </xf>
    <xf numFmtId="0" fontId="167" fillId="0" borderId="0">
      <alignment/>
      <protection/>
    </xf>
    <xf numFmtId="0" fontId="113" fillId="0" borderId="17" applyNumberFormat="0" applyFill="0" applyAlignment="0" applyProtection="0"/>
    <xf numFmtId="0" fontId="106" fillId="11" borderId="18" applyNumberFormat="0" applyAlignment="0" applyProtection="0"/>
    <xf numFmtId="0" fontId="0" fillId="0" borderId="19" applyNumberFormat="0" applyFont="0" applyFill="0" applyProtection="0">
      <alignment horizontal="center" vertical="center" wrapText="1"/>
    </xf>
    <xf numFmtId="0" fontId="0" fillId="0" borderId="8" applyNumberFormat="0" applyFont="0" applyFill="0" applyProtection="0">
      <alignment horizontal="center" vertical="center" wrapText="1"/>
    </xf>
    <xf numFmtId="0" fontId="0" fillId="0" borderId="20" applyNumberFormat="0" applyFont="0" applyFill="0" applyProtection="0">
      <alignment horizontal="center" vertical="center" wrapText="1"/>
    </xf>
    <xf numFmtId="0" fontId="106" fillId="11" borderId="1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10" borderId="0" applyNumberFormat="0" applyBorder="0" applyAlignment="0" applyProtection="0"/>
    <xf numFmtId="0" fontId="102" fillId="5" borderId="0" applyNumberFormat="0" applyBorder="0" applyAlignment="0" applyProtection="0"/>
    <xf numFmtId="0" fontId="102" fillId="4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46" borderId="0" applyNumberFormat="0" applyBorder="0" applyAlignment="0" applyProtection="0"/>
    <xf numFmtId="0" fontId="38" fillId="0" borderId="0" applyNumberFormat="0" applyFill="0" applyBorder="0" applyProtection="0">
      <alignment horizontal="right"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91" fontId="37" fillId="0" borderId="0">
      <alignment/>
      <protection/>
    </xf>
    <xf numFmtId="228" fontId="0" fillId="0" borderId="0">
      <alignment/>
      <protection/>
    </xf>
    <xf numFmtId="191" fontId="37" fillId="0" borderId="0">
      <alignment/>
      <protection/>
    </xf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37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3" fontId="34" fillId="0" borderId="0">
      <alignment/>
      <protection locked="0"/>
    </xf>
    <xf numFmtId="226" fontId="107" fillId="0" borderId="0">
      <alignment/>
      <protection locked="0"/>
    </xf>
    <xf numFmtId="236" fontId="0" fillId="0" borderId="0">
      <alignment horizontal="center"/>
      <protection/>
    </xf>
    <xf numFmtId="237" fontId="133" fillId="0" borderId="8">
      <alignment/>
      <protection/>
    </xf>
    <xf numFmtId="194" fontId="37" fillId="0" borderId="0" applyFont="0" applyFill="0" applyBorder="0" applyAlignment="0" applyProtection="0"/>
    <xf numFmtId="171" fontId="55" fillId="0" borderId="0" applyFont="0" applyFill="0" applyBorder="0" applyAlignment="0" applyProtection="0"/>
    <xf numFmtId="194" fontId="37" fillId="0" borderId="0" applyFont="0" applyFill="0" applyBorder="0" applyAlignment="0" applyProtection="0"/>
    <xf numFmtId="279" fontId="0" fillId="0" borderId="0" applyFont="0" applyFill="0" applyBorder="0" applyAlignment="0" applyProtection="0"/>
    <xf numFmtId="3" fontId="34" fillId="0" borderId="0">
      <alignment/>
      <protection locked="0"/>
    </xf>
    <xf numFmtId="226" fontId="107" fillId="0" borderId="0">
      <alignment/>
      <protection locked="0"/>
    </xf>
    <xf numFmtId="164" fontId="0" fillId="9" borderId="0" applyFont="0" applyBorder="0">
      <alignment/>
      <protection/>
    </xf>
    <xf numFmtId="14" fontId="0" fillId="0" borderId="0">
      <alignment horizontal="center"/>
      <protection/>
    </xf>
    <xf numFmtId="14" fontId="0" fillId="0" borderId="0">
      <alignment horizontal="center"/>
      <protection/>
    </xf>
    <xf numFmtId="3" fontId="34" fillId="0" borderId="0">
      <alignment/>
      <protection locked="0"/>
    </xf>
    <xf numFmtId="226" fontId="107" fillId="0" borderId="0">
      <alignment/>
      <protection locked="0"/>
    </xf>
    <xf numFmtId="14" fontId="39" fillId="0" borderId="0" applyFill="0" applyBorder="0" applyAlignment="0">
      <protection/>
    </xf>
    <xf numFmtId="0" fontId="43" fillId="0" borderId="0" applyFont="0" applyFill="0" applyBorder="0" applyAlignment="0" applyProtection="0"/>
    <xf numFmtId="220" fontId="17" fillId="0" borderId="0" applyFont="0" applyFill="0" applyBorder="0" applyAlignment="0" applyProtection="0"/>
    <xf numFmtId="201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97" fontId="0" fillId="0" borderId="21">
      <alignment vertical="center"/>
      <protection/>
    </xf>
    <xf numFmtId="242" fontId="17" fillId="0" borderId="0" applyFont="0" applyFill="0" applyBorder="0" applyAlignment="0" applyProtection="0"/>
    <xf numFmtId="243" fontId="17" fillId="0" borderId="0" applyFont="0" applyFill="0" applyBorder="0" applyAlignment="0" applyProtection="0"/>
    <xf numFmtId="244" fontId="17" fillId="0" borderId="0" applyFont="0" applyFill="0" applyBorder="0" applyAlignment="0" applyProtection="0"/>
    <xf numFmtId="197" fontId="0" fillId="0" borderId="21">
      <alignment vertical="center"/>
      <protection/>
    </xf>
    <xf numFmtId="197" fontId="0" fillId="0" borderId="21">
      <alignment vertical="center"/>
      <protection/>
    </xf>
    <xf numFmtId="0" fontId="134" fillId="52" borderId="0" applyFont="0" applyFill="0" applyBorder="0" applyAlignment="0"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80" fontId="17" fillId="0" borderId="0">
      <alignment/>
      <protection/>
    </xf>
    <xf numFmtId="281" fontId="0" fillId="0" borderId="0" applyFont="0" applyFill="0" applyBorder="0" applyAlignment="0" applyProtection="0"/>
    <xf numFmtId="164" fontId="135" fillId="0" borderId="0" applyFont="0" applyFill="0" applyBorder="0" applyAlignment="0" applyProtection="0"/>
    <xf numFmtId="186" fontId="40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35" fillId="0" borderId="0" applyFont="0" applyFill="0" applyBorder="0" applyAlignment="0" applyProtection="0"/>
    <xf numFmtId="187" fontId="40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41" fillId="0" borderId="0" applyNumberFormat="0" applyFill="0" applyBorder="0" applyProtection="0">
      <alignment horizontal="left"/>
    </xf>
    <xf numFmtId="184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94" fontId="37" fillId="0" borderId="0" applyFill="0" applyBorder="0" applyAlignment="0">
      <protection/>
    </xf>
    <xf numFmtId="171" fontId="55" fillId="0" borderId="0" applyFill="0" applyBorder="0" applyAlignment="0">
      <protection/>
    </xf>
    <xf numFmtId="194" fontId="37" fillId="0" borderId="0" applyFill="0" applyBorder="0" applyAlignment="0">
      <protection/>
    </xf>
    <xf numFmtId="184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93" fontId="37" fillId="0" borderId="0" applyFill="0" applyBorder="0" applyAlignment="0">
      <protection/>
    </xf>
    <xf numFmtId="198" fontId="0" fillId="0" borderId="0" applyFill="0" applyBorder="0" applyAlignment="0">
      <protection/>
    </xf>
    <xf numFmtId="193" fontId="37" fillId="0" borderId="0" applyFill="0" applyBorder="0" applyAlignment="0">
      <protection/>
    </xf>
    <xf numFmtId="194" fontId="37" fillId="0" borderId="0" applyFill="0" applyBorder="0" applyAlignment="0">
      <protection/>
    </xf>
    <xf numFmtId="171" fontId="55" fillId="0" borderId="0" applyFill="0" applyBorder="0" applyAlignment="0">
      <protection/>
    </xf>
    <xf numFmtId="194" fontId="37" fillId="0" borderId="0" applyFill="0" applyBorder="0" applyAlignment="0">
      <protection/>
    </xf>
    <xf numFmtId="0" fontId="42" fillId="0" borderId="0" applyNumberFormat="0" applyFill="0" applyBorder="0" applyProtection="0">
      <alignment horizontal="right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36" fillId="0" borderId="0">
      <alignment/>
      <protection locked="0"/>
    </xf>
    <xf numFmtId="215" fontId="36" fillId="0" borderId="0">
      <alignment/>
      <protection locked="0"/>
    </xf>
    <xf numFmtId="0" fontId="132" fillId="0" borderId="0">
      <alignment/>
      <protection/>
    </xf>
    <xf numFmtId="3" fontId="34" fillId="0" borderId="0">
      <alignment/>
      <protection locked="0"/>
    </xf>
    <xf numFmtId="226" fontId="107" fillId="0" borderId="0">
      <alignment/>
      <protection locked="0"/>
    </xf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0" fontId="16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4" fillId="0" borderId="0" applyNumberFormat="0" applyFill="0" applyBorder="0" applyProtection="0">
      <alignment horizontal="right"/>
    </xf>
    <xf numFmtId="239" fontId="137" fillId="9" borderId="22">
      <alignment vertical="center"/>
      <protection/>
    </xf>
    <xf numFmtId="0" fontId="109" fillId="17" borderId="0" applyNumberFormat="0" applyBorder="0" applyAlignment="0" applyProtection="0"/>
    <xf numFmtId="282" fontId="39" fillId="0" borderId="23">
      <alignment/>
      <protection/>
    </xf>
    <xf numFmtId="38" fontId="27" fillId="9" borderId="0" applyNumberFormat="0" applyBorder="0" applyAlignment="0" applyProtection="0"/>
    <xf numFmtId="179" fontId="34" fillId="53" borderId="24" applyNumberFormat="0" applyFont="0" applyBorder="0" applyAlignment="0" applyProtection="0"/>
    <xf numFmtId="0" fontId="34" fillId="54" borderId="25" applyNumberFormat="0" applyFont="0" applyBorder="0" applyAlignment="0" applyProtection="0"/>
    <xf numFmtId="0" fontId="171" fillId="0" borderId="0">
      <alignment horizontal="left"/>
      <protection/>
    </xf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26">
      <alignment horizontal="left" vertical="center"/>
      <protection/>
    </xf>
    <xf numFmtId="0" fontId="45" fillId="0" borderId="26">
      <alignment horizontal="left" vertical="center"/>
      <protection/>
    </xf>
    <xf numFmtId="0" fontId="45" fillId="0" borderId="26">
      <alignment horizontal="left" vertical="center"/>
      <protection/>
    </xf>
    <xf numFmtId="0" fontId="45" fillId="0" borderId="26">
      <alignment horizontal="left" vertical="center"/>
      <protection/>
    </xf>
    <xf numFmtId="0" fontId="45" fillId="0" borderId="26">
      <alignment horizontal="left" vertical="center"/>
      <protection/>
    </xf>
    <xf numFmtId="0" fontId="45" fillId="0" borderId="26">
      <alignment horizontal="left" vertical="center"/>
      <protection/>
    </xf>
    <xf numFmtId="226" fontId="110" fillId="0" borderId="0">
      <alignment/>
      <protection locked="0"/>
    </xf>
    <xf numFmtId="226" fontId="110" fillId="0" borderId="0">
      <alignment/>
      <protection locked="0"/>
    </xf>
    <xf numFmtId="0" fontId="111" fillId="0" borderId="27" applyNumberFormat="0" applyFill="0" applyAlignment="0" applyProtection="0"/>
    <xf numFmtId="0" fontId="111" fillId="0" borderId="0" applyNumberFormat="0" applyFill="0" applyBorder="0" applyAlignment="0" applyProtection="0"/>
    <xf numFmtId="0" fontId="169" fillId="0" borderId="0">
      <alignment/>
      <protection/>
    </xf>
    <xf numFmtId="0" fontId="170" fillId="0" borderId="0">
      <alignment/>
      <protection/>
    </xf>
    <xf numFmtId="0" fontId="171" fillId="0" borderId="0">
      <alignment/>
      <protection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2" fillId="0" borderId="0" applyNumberFormat="0" applyFill="0" applyBorder="0" applyProtection="0">
      <alignment horizontal="left" wrapText="1"/>
    </xf>
    <xf numFmtId="245" fontId="0" fillId="0" borderId="0" applyFont="0" applyFill="0" applyBorder="0" applyAlignment="0" applyProtection="0"/>
    <xf numFmtId="246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10" fontId="27" fillId="15" borderId="8" applyNumberFormat="0" applyBorder="0" applyAlignment="0" applyProtection="0"/>
    <xf numFmtId="10" fontId="27" fillId="55" borderId="8" applyNumberFormat="0" applyBorder="0" applyAlignment="0" applyProtection="0"/>
    <xf numFmtId="10" fontId="27" fillId="55" borderId="8" applyNumberFormat="0" applyBorder="0" applyAlignment="0" applyProtection="0"/>
    <xf numFmtId="10" fontId="27" fillId="55" borderId="8" applyNumberFormat="0" applyBorder="0" applyAlignment="0" applyProtection="0"/>
    <xf numFmtId="10" fontId="27" fillId="55" borderId="8" applyNumberFormat="0" applyBorder="0" applyAlignment="0" applyProtection="0"/>
    <xf numFmtId="10" fontId="27" fillId="55" borderId="8" applyNumberFormat="0" applyBorder="0" applyAlignment="0" applyProtection="0"/>
    <xf numFmtId="0" fontId="0" fillId="17" borderId="10" applyNumberFormat="0" applyFont="0" applyBorder="0" applyAlignment="0">
      <protection locked="0"/>
    </xf>
    <xf numFmtId="0" fontId="188" fillId="21" borderId="14" applyNumberFormat="0" applyAlignment="0" applyProtection="0"/>
    <xf numFmtId="0" fontId="0" fillId="17" borderId="10" applyNumberFormat="0" applyFont="0" applyBorder="0" applyAlignment="0">
      <protection locked="0"/>
    </xf>
    <xf numFmtId="0" fontId="188" fillId="21" borderId="14" applyNumberFormat="0" applyAlignment="0" applyProtection="0"/>
    <xf numFmtId="0" fontId="0" fillId="17" borderId="10" applyNumberFormat="0" applyFont="0" applyBorder="0" applyAlignment="0">
      <protection locked="0"/>
    </xf>
    <xf numFmtId="0" fontId="0" fillId="17" borderId="10" applyNumberFormat="0" applyFont="0" applyBorder="0" applyAlignment="0">
      <protection locked="0"/>
    </xf>
    <xf numFmtId="0" fontId="0" fillId="17" borderId="10" applyNumberFormat="0" applyFont="0" applyBorder="0" applyAlignment="0">
      <protection locked="0"/>
    </xf>
    <xf numFmtId="0" fontId="0" fillId="17" borderId="10" applyNumberFormat="0" applyFont="0" applyBorder="0" applyAlignment="0">
      <protection locked="0"/>
    </xf>
    <xf numFmtId="0" fontId="0" fillId="17" borderId="10" applyNumberFormat="0" applyFont="0" applyBorder="0" applyAlignment="0">
      <protection locked="0"/>
    </xf>
    <xf numFmtId="0" fontId="0" fillId="17" borderId="10" applyNumberFormat="0" applyFont="0" applyBorder="0" applyAlignment="0">
      <protection locked="0"/>
    </xf>
    <xf numFmtId="248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0" fontId="15" fillId="0" borderId="0">
      <alignment vertical="center"/>
      <protection/>
    </xf>
    <xf numFmtId="0" fontId="34" fillId="0" borderId="0">
      <alignment vertical="center"/>
      <protection/>
    </xf>
    <xf numFmtId="0" fontId="26" fillId="0" borderId="0">
      <alignment/>
      <protection/>
    </xf>
    <xf numFmtId="0" fontId="47" fillId="0" borderId="0" applyNumberFormat="0" applyFill="0" applyBorder="0" applyProtection="0">
      <alignment horizontal="left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22" fontId="48" fillId="0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0" fontId="27" fillId="56" borderId="0">
      <alignment/>
      <protection/>
    </xf>
    <xf numFmtId="222" fontId="0" fillId="56" borderId="0">
      <alignment/>
      <protection/>
    </xf>
    <xf numFmtId="222" fontId="0" fillId="56" borderId="0">
      <alignment/>
      <protection/>
    </xf>
    <xf numFmtId="222" fontId="0" fillId="56" borderId="0">
      <alignment/>
      <protection/>
    </xf>
    <xf numFmtId="222" fontId="0" fillId="56" borderId="0">
      <alignment/>
      <protection/>
    </xf>
    <xf numFmtId="222" fontId="0" fillId="56" borderId="0">
      <alignment/>
      <protection/>
    </xf>
    <xf numFmtId="184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94" fontId="37" fillId="0" borderId="0" applyFill="0" applyBorder="0" applyAlignment="0">
      <protection/>
    </xf>
    <xf numFmtId="171" fontId="55" fillId="0" borderId="0" applyFill="0" applyBorder="0" applyAlignment="0">
      <protection/>
    </xf>
    <xf numFmtId="194" fontId="37" fillId="0" borderId="0" applyFill="0" applyBorder="0" applyAlignment="0">
      <protection/>
    </xf>
    <xf numFmtId="184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93" fontId="37" fillId="0" borderId="0" applyFill="0" applyBorder="0" applyAlignment="0">
      <protection/>
    </xf>
    <xf numFmtId="198" fontId="0" fillId="0" borderId="0" applyFill="0" applyBorder="0" applyAlignment="0">
      <protection/>
    </xf>
    <xf numFmtId="193" fontId="37" fillId="0" borderId="0" applyFill="0" applyBorder="0" applyAlignment="0">
      <protection/>
    </xf>
    <xf numFmtId="194" fontId="37" fillId="0" borderId="0" applyFill="0" applyBorder="0" applyAlignment="0">
      <protection/>
    </xf>
    <xf numFmtId="171" fontId="55" fillId="0" borderId="0" applyFill="0" applyBorder="0" applyAlignment="0">
      <protection/>
    </xf>
    <xf numFmtId="194" fontId="37" fillId="0" borderId="0" applyFill="0" applyBorder="0" applyAlignment="0">
      <protection/>
    </xf>
    <xf numFmtId="0" fontId="113" fillId="0" borderId="17" applyNumberFormat="0" applyFill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17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97" fillId="0" borderId="0" applyFont="0" applyFill="0" applyBorder="0" applyAlignment="0" applyProtection="0"/>
    <xf numFmtId="165" fontId="197" fillId="0" borderId="0" applyFont="0" applyFill="0" applyBorder="0" applyAlignment="0" applyProtection="0"/>
    <xf numFmtId="180" fontId="114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16" fillId="0" borderId="28">
      <alignment horizontal="left"/>
      <protection/>
    </xf>
    <xf numFmtId="3" fontId="16" fillId="0" borderId="28">
      <alignment horizontal="left"/>
      <protection/>
    </xf>
    <xf numFmtId="3" fontId="16" fillId="0" borderId="28">
      <alignment horizontal="left"/>
      <protection/>
    </xf>
    <xf numFmtId="3" fontId="16" fillId="0" borderId="28">
      <alignment horizontal="left"/>
      <protection/>
    </xf>
    <xf numFmtId="0" fontId="174" fillId="0" borderId="24">
      <alignment/>
      <protection/>
    </xf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3" fontId="36" fillId="0" borderId="0">
      <alignment/>
      <protection locked="0"/>
    </xf>
    <xf numFmtId="217" fontId="36" fillId="0" borderId="0">
      <alignment/>
      <protection locked="0"/>
    </xf>
    <xf numFmtId="0" fontId="172" fillId="0" borderId="0">
      <alignment/>
      <protection/>
    </xf>
    <xf numFmtId="0" fontId="115" fillId="57" borderId="0" applyNumberFormat="0" applyBorder="0" applyAlignment="0" applyProtection="0"/>
    <xf numFmtId="0" fontId="115" fillId="57" borderId="0" applyNumberFormat="0" applyBorder="0" applyAlignment="0" applyProtection="0"/>
    <xf numFmtId="0" fontId="49" fillId="0" borderId="0">
      <alignment/>
      <protection/>
    </xf>
    <xf numFmtId="188" fontId="0" fillId="0" borderId="0">
      <alignment/>
      <protection/>
    </xf>
    <xf numFmtId="225" fontId="1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287" fontId="0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7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283" fontId="39" fillId="0" borderId="0" applyBorder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287" fontId="0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0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0" fontId="197" fillId="0" borderId="0">
      <alignment/>
      <protection/>
    </xf>
    <xf numFmtId="14" fontId="34" fillId="0" borderId="29">
      <alignment horizont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89" fillId="15" borderId="30" applyNumberFormat="0" applyFont="0" applyAlignment="0" applyProtection="0"/>
    <xf numFmtId="0" fontId="189" fillId="15" borderId="30" applyNumberFormat="0" applyFont="0" applyAlignment="0" applyProtection="0"/>
    <xf numFmtId="0" fontId="0" fillId="15" borderId="30" applyNumberFormat="0" applyFont="0" applyAlignment="0" applyProtection="0"/>
    <xf numFmtId="0" fontId="52" fillId="0" borderId="31" applyFill="0" applyBorder="0">
      <alignment horizontal="right"/>
      <protection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40" fontId="117" fillId="0" borderId="0" applyFont="0" applyFill="0" applyBorder="0" applyAlignment="0" applyProtection="0"/>
    <xf numFmtId="38" fontId="117" fillId="0" borderId="0" applyFont="0" applyFill="0" applyBorder="0" applyAlignment="0" applyProtection="0"/>
    <xf numFmtId="0" fontId="41" fillId="0" borderId="0" applyNumberFormat="0" applyFill="0" applyBorder="0" applyProtection="0">
      <alignment horizontal="left"/>
    </xf>
    <xf numFmtId="0" fontId="118" fillId="9" borderId="32" applyNumberFormat="0" applyAlignment="0" applyProtection="0"/>
    <xf numFmtId="0" fontId="118" fillId="9" borderId="32" applyNumberFormat="0" applyAlignment="0" applyProtection="0"/>
    <xf numFmtId="0" fontId="53" fillId="55" borderId="0">
      <alignment/>
      <protection/>
    </xf>
    <xf numFmtId="221" fontId="0" fillId="0" borderId="33" applyFont="0" applyBorder="0" applyAlignment="0">
      <protection/>
    </xf>
    <xf numFmtId="221" fontId="0" fillId="0" borderId="33" applyFont="0" applyBorder="0" applyAlignment="0">
      <protection/>
    </xf>
    <xf numFmtId="221" fontId="0" fillId="0" borderId="33" applyFont="0" applyBorder="0" applyAlignment="0">
      <protection/>
    </xf>
    <xf numFmtId="14" fontId="103" fillId="0" borderId="0">
      <alignment horizontal="center" wrapText="1"/>
      <protection locked="0"/>
    </xf>
    <xf numFmtId="204" fontId="0" fillId="0" borderId="34" applyFont="0" applyFill="0" applyBorder="0" applyAlignment="0" applyProtection="0"/>
    <xf numFmtId="204" fontId="0" fillId="0" borderId="34" applyFont="0" applyFill="0" applyBorder="0" applyAlignment="0" applyProtection="0"/>
    <xf numFmtId="204" fontId="0" fillId="0" borderId="34" applyFont="0" applyFill="0" applyBorder="0" applyAlignment="0" applyProtection="0"/>
    <xf numFmtId="204" fontId="0" fillId="0" borderId="34" applyFont="0" applyFill="0" applyBorder="0" applyAlignment="0" applyProtection="0"/>
    <xf numFmtId="204" fontId="0" fillId="0" borderId="34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2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6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43" fillId="0" borderId="0" applyFill="0" applyBorder="0" applyAlignment="0" applyProtection="0"/>
    <xf numFmtId="10" fontId="43" fillId="0" borderId="0" applyFill="0" applyBorder="0" applyAlignment="0" applyProtection="0"/>
    <xf numFmtId="10" fontId="43" fillId="0" borderId="0" applyFill="0" applyBorder="0" applyAlignment="0" applyProtection="0"/>
    <xf numFmtId="10" fontId="0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3" fillId="0" borderId="0" applyFill="0" applyBorder="0" applyAlignment="0" applyProtection="0"/>
    <xf numFmtId="4" fontId="43" fillId="0" borderId="0" applyFill="0" applyBorder="0" applyAlignment="0" applyProtection="0"/>
    <xf numFmtId="4" fontId="43" fillId="0" borderId="0" applyFill="0" applyBorder="0" applyAlignment="0" applyProtection="0"/>
    <xf numFmtId="10" fontId="43" fillId="0" borderId="0" applyFont="0" applyFill="0" applyBorder="0" applyAlignment="0" applyProtection="0"/>
    <xf numFmtId="214" fontId="36" fillId="0" borderId="0">
      <alignment/>
      <protection locked="0"/>
    </xf>
    <xf numFmtId="284" fontId="0" fillId="0" borderId="0" applyFont="0" applyFill="0" applyBorder="0" applyAlignment="0" applyProtection="0"/>
    <xf numFmtId="0" fontId="54" fillId="0" borderId="0" applyNumberFormat="0" applyFill="0" applyBorder="0" applyProtection="0">
      <alignment horizontal="right"/>
    </xf>
    <xf numFmtId="196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71" fontId="55" fillId="0" borderId="0" applyFill="0" applyBorder="0" applyAlignment="0">
      <protection/>
    </xf>
    <xf numFmtId="266" fontId="0" fillId="0" borderId="0" applyFill="0" applyBorder="0" applyAlignment="0">
      <protection/>
    </xf>
    <xf numFmtId="196" fontId="0" fillId="0" borderId="0" applyFill="0" applyBorder="0" applyAlignment="0">
      <protection/>
    </xf>
    <xf numFmtId="196" fontId="0" fillId="0" borderId="0" applyFill="0" applyBorder="0" applyAlignment="0">
      <protection/>
    </xf>
    <xf numFmtId="184" fontId="0" fillId="0" borderId="0" applyFill="0" applyBorder="0" applyAlignment="0">
      <protection/>
    </xf>
    <xf numFmtId="198" fontId="0" fillId="0" borderId="0" applyFill="0" applyBorder="0" applyAlignment="0">
      <protection/>
    </xf>
    <xf numFmtId="198" fontId="0" fillId="0" borderId="0" applyFill="0" applyBorder="0" applyAlignment="0">
      <protection/>
    </xf>
    <xf numFmtId="267" fontId="0" fillId="0" borderId="0" applyFill="0" applyBorder="0" applyAlignment="0">
      <protection/>
    </xf>
    <xf numFmtId="171" fontId="55" fillId="0" borderId="0" applyFill="0" applyBorder="0" applyAlignment="0">
      <protection/>
    </xf>
    <xf numFmtId="266" fontId="0" fillId="0" borderId="0" applyFill="0" applyBorder="0" applyAlignment="0">
      <protection/>
    </xf>
    <xf numFmtId="4" fontId="37" fillId="0" borderId="0" applyFont="0" applyFill="0" applyBorder="0" applyProtection="0">
      <alignment horizontal="right"/>
    </xf>
    <xf numFmtId="9" fontId="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6" fillId="0" borderId="24">
      <alignment horizontal="center"/>
      <protection/>
    </xf>
    <xf numFmtId="3" fontId="17" fillId="0" borderId="0" applyFont="0" applyFill="0" applyBorder="0" applyAlignment="0" applyProtection="0"/>
    <xf numFmtId="0" fontId="17" fillId="58" borderId="0" applyNumberFormat="0" applyFont="0" applyBorder="0" applyAlignment="0" applyProtection="0"/>
    <xf numFmtId="212" fontId="36" fillId="0" borderId="0">
      <alignment/>
      <protection locked="0"/>
    </xf>
    <xf numFmtId="216" fontId="36" fillId="0" borderId="0">
      <alignment/>
      <protection locked="0"/>
    </xf>
    <xf numFmtId="37" fontId="17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03" fontId="57" fillId="0" borderId="0">
      <alignment/>
      <protection/>
    </xf>
    <xf numFmtId="203" fontId="57" fillId="0" borderId="0">
      <alignment/>
      <protection/>
    </xf>
    <xf numFmtId="203" fontId="57" fillId="0" borderId="0">
      <alignment/>
      <protection/>
    </xf>
    <xf numFmtId="0" fontId="130" fillId="0" borderId="35" applyNumberFormat="0" applyFont="0" applyFill="0" applyBorder="0" applyAlignment="0" applyProtection="0"/>
    <xf numFmtId="0" fontId="183" fillId="0" borderId="36" applyAlignment="0">
      <protection/>
    </xf>
    <xf numFmtId="0" fontId="184" fillId="0" borderId="37">
      <alignment horizontal="center" vertical="center" wrapText="1"/>
      <protection/>
    </xf>
    <xf numFmtId="0" fontId="184" fillId="0" borderId="36">
      <alignment horizontal="center" vertical="center" wrapText="1"/>
      <protection/>
    </xf>
    <xf numFmtId="0" fontId="53" fillId="0" borderId="0">
      <alignment/>
      <protection/>
    </xf>
    <xf numFmtId="0" fontId="142" fillId="0" borderId="38">
      <alignment/>
      <protection/>
    </xf>
    <xf numFmtId="0" fontId="190" fillId="59" borderId="39" applyAlignment="0" applyProtection="0"/>
    <xf numFmtId="0" fontId="190" fillId="60" borderId="39" applyAlignment="0" applyProtection="0"/>
    <xf numFmtId="0" fontId="191" fillId="60" borderId="39" applyNumberFormat="0" applyAlignment="0" applyProtection="0"/>
    <xf numFmtId="195" fontId="0" fillId="0" borderId="0">
      <alignment/>
      <protection locked="0"/>
    </xf>
    <xf numFmtId="195" fontId="0" fillId="0" borderId="0">
      <alignment/>
      <protection locked="0"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40" applyNumberFormat="0" applyFill="0" applyProtection="0">
      <alignment horizontal="center" vertical="center"/>
    </xf>
    <xf numFmtId="0" fontId="34" fillId="60" borderId="41" applyNumberFormat="0" applyProtection="0">
      <alignment horizontal="center" vertical="center"/>
    </xf>
    <xf numFmtId="0" fontId="73" fillId="0" borderId="0">
      <alignment/>
      <protection/>
    </xf>
    <xf numFmtId="230" fontId="17" fillId="0" borderId="0">
      <alignment horizontal="center"/>
      <protection/>
    </xf>
    <xf numFmtId="169" fontId="14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" fontId="0" fillId="0" borderId="0" applyNumberFormat="0" applyFill="0" applyBorder="0" applyAlignment="0" applyProtection="0"/>
    <xf numFmtId="0" fontId="174" fillId="0" borderId="0">
      <alignment/>
      <protection/>
    </xf>
    <xf numFmtId="0" fontId="26" fillId="0" borderId="42">
      <alignment/>
      <protection/>
    </xf>
    <xf numFmtId="202" fontId="45" fillId="0" borderId="8">
      <alignment/>
      <protection/>
    </xf>
    <xf numFmtId="202" fontId="45" fillId="0" borderId="8">
      <alignment/>
      <protection/>
    </xf>
    <xf numFmtId="202" fontId="45" fillId="0" borderId="8">
      <alignment/>
      <protection/>
    </xf>
    <xf numFmtId="202" fontId="45" fillId="0" borderId="8">
      <alignment/>
      <protection/>
    </xf>
    <xf numFmtId="0" fontId="34" fillId="0" borderId="8">
      <alignment horizontal="center"/>
      <protection/>
    </xf>
    <xf numFmtId="0" fontId="34" fillId="0" borderId="8">
      <alignment horizontal="center"/>
      <protection/>
    </xf>
    <xf numFmtId="0" fontId="34" fillId="0" borderId="8">
      <alignment horizontal="center"/>
      <protection/>
    </xf>
    <xf numFmtId="0" fontId="34" fillId="0" borderId="8">
      <alignment horizontal="center"/>
      <protection/>
    </xf>
    <xf numFmtId="202" fontId="33" fillId="0" borderId="0" applyFont="0" applyBorder="0">
      <alignment/>
      <protection/>
    </xf>
    <xf numFmtId="202" fontId="33" fillId="0" borderId="0" applyFont="0" applyBorder="0">
      <alignment/>
      <protection/>
    </xf>
    <xf numFmtId="202" fontId="33" fillId="0" borderId="0" applyFont="0" applyBorder="0">
      <alignment/>
      <protection/>
    </xf>
    <xf numFmtId="202" fontId="33" fillId="0" borderId="0" applyFont="0" applyBorder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2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39" fillId="0" borderId="0" applyFill="0" applyBorder="0" applyAlignment="0">
      <protection/>
    </xf>
    <xf numFmtId="199" fontId="0" fillId="0" borderId="0" applyFill="0" applyBorder="0" applyAlignment="0">
      <protection/>
    </xf>
    <xf numFmtId="199" fontId="0" fillId="0" borderId="0" applyFill="0" applyBorder="0" applyAlignment="0">
      <protection/>
    </xf>
    <xf numFmtId="268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69" fontId="0" fillId="0" borderId="0" applyFill="0" applyBorder="0" applyAlignment="0">
      <protection/>
    </xf>
    <xf numFmtId="261" fontId="175" fillId="0" borderId="43" applyFont="0" applyFill="0" applyBorder="0" applyAlignment="0" applyProtection="0"/>
    <xf numFmtId="0" fontId="121" fillId="0" borderId="0" applyFill="0" applyBorder="0" applyProtection="0">
      <alignment horizontal="left" vertical="top"/>
    </xf>
    <xf numFmtId="0" fontId="58" fillId="0" borderId="10">
      <alignment vertical="center"/>
      <protection/>
    </xf>
    <xf numFmtId="0" fontId="59" fillId="0" borderId="10">
      <alignment vertical="center"/>
      <protection/>
    </xf>
    <xf numFmtId="0" fontId="59" fillId="9" borderId="8">
      <alignment horizontal="centerContinuous" vertical="center"/>
      <protection/>
    </xf>
    <xf numFmtId="0" fontId="58" fillId="0" borderId="10">
      <alignment vertical="center"/>
      <protection/>
    </xf>
    <xf numFmtId="0" fontId="58" fillId="9" borderId="8">
      <alignment horizontal="centerContinuous" vertical="center"/>
      <protection/>
    </xf>
    <xf numFmtId="0" fontId="60" fillId="0" borderId="10">
      <alignment vertical="center"/>
      <protection/>
    </xf>
    <xf numFmtId="0" fontId="60" fillId="9" borderId="8">
      <alignment horizontal="centerContinuous" vertical="center"/>
      <protection/>
    </xf>
    <xf numFmtId="0" fontId="52" fillId="0" borderId="10">
      <alignment vertical="center"/>
      <protection/>
    </xf>
    <xf numFmtId="0" fontId="52" fillId="9" borderId="8">
      <alignment horizontal="centerContinuous" vertical="center"/>
      <protection/>
    </xf>
    <xf numFmtId="0" fontId="112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112" fillId="0" borderId="0" applyNumberFormat="0" applyFill="0" applyBorder="0" applyProtection="0">
      <alignment horizontal="left"/>
    </xf>
    <xf numFmtId="0" fontId="143" fillId="9" borderId="0">
      <alignment/>
      <protection/>
    </xf>
    <xf numFmtId="0" fontId="144" fillId="0" borderId="0">
      <alignment/>
      <protection/>
    </xf>
    <xf numFmtId="0" fontId="192" fillId="0" borderId="44" applyNumberFormat="0" applyFill="0" applyAlignment="0" applyProtection="0"/>
    <xf numFmtId="0" fontId="193" fillId="0" borderId="45" applyNumberFormat="0" applyFill="0" applyAlignment="0" applyProtection="0"/>
    <xf numFmtId="0" fontId="111" fillId="0" borderId="27" applyNumberFormat="0" applyFill="0" applyAlignment="0" applyProtection="0"/>
    <xf numFmtId="0" fontId="111" fillId="0" borderId="27" applyNumberFormat="0" applyFill="0" applyAlignment="0" applyProtection="0"/>
    <xf numFmtId="0" fontId="11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61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78" fontId="0" fillId="0" borderId="0" applyBorder="0">
      <alignment/>
      <protection/>
    </xf>
    <xf numFmtId="226" fontId="107" fillId="0" borderId="46">
      <alignment/>
      <protection locked="0"/>
    </xf>
    <xf numFmtId="0" fontId="64" fillId="0" borderId="47" applyNumberFormat="0" applyFont="0" applyBorder="0" applyAlignment="0">
      <protection/>
    </xf>
    <xf numFmtId="226" fontId="107" fillId="0" borderId="46">
      <alignment/>
      <protection locked="0"/>
    </xf>
    <xf numFmtId="0" fontId="64" fillId="0" borderId="47" applyNumberFormat="0" applyFont="0" applyBorder="0" applyAlignment="0">
      <protection/>
    </xf>
    <xf numFmtId="0" fontId="195" fillId="0" borderId="48" applyNumberFormat="0" applyFill="0" applyAlignment="0" applyProtection="0"/>
    <xf numFmtId="0" fontId="195" fillId="0" borderId="48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0" borderId="0">
      <alignment horizontal="left"/>
      <protection/>
    </xf>
    <xf numFmtId="0" fontId="66" fillId="0" borderId="0">
      <alignment vertical="top"/>
      <protection/>
    </xf>
    <xf numFmtId="0" fontId="49" fillId="0" borderId="49">
      <alignment/>
      <protection/>
    </xf>
    <xf numFmtId="206" fontId="0" fillId="0" borderId="50" applyFont="0" applyFill="0" applyBorder="0" applyAlignment="0" applyProtection="0"/>
    <xf numFmtId="206" fontId="0" fillId="0" borderId="50" applyFont="0" applyFill="0" applyBorder="0" applyAlignment="0" applyProtection="0"/>
    <xf numFmtId="0" fontId="104" fillId="19" borderId="0" applyNumberFormat="0" applyBorder="0" applyAlignment="0" applyProtection="0"/>
    <xf numFmtId="0" fontId="109" fillId="17" borderId="0" applyNumberFormat="0" applyBorder="0" applyAlignment="0" applyProtection="0"/>
    <xf numFmtId="238" fontId="0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7" fillId="61" borderId="51" applyNumberFormat="0" applyAlignment="0" applyProtection="0"/>
    <xf numFmtId="0" fontId="68" fillId="0" borderId="0" applyNumberFormat="0" applyFill="0" applyBorder="0" applyProtection="0">
      <alignment horizontal="right"/>
    </xf>
    <xf numFmtId="22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3" fontId="135" fillId="0" borderId="0" applyFont="0" applyFill="0" applyBorder="0" applyAlignment="0" applyProtection="0"/>
    <xf numFmtId="250" fontId="4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34" fillId="0" borderId="0">
      <alignment horizontal="left"/>
      <protection/>
    </xf>
    <xf numFmtId="0" fontId="185" fillId="0" borderId="0">
      <alignment/>
      <protection/>
    </xf>
    <xf numFmtId="0" fontId="74" fillId="4" borderId="52" applyNumberFormat="0" applyFont="0" applyFill="0" applyBorder="0" applyAlignment="0" applyProtection="0"/>
    <xf numFmtId="0" fontId="0" fillId="17" borderId="10" applyNumberFormat="0" applyFont="0" applyBorder="0" applyAlignment="0">
      <protection locked="0"/>
    </xf>
    <xf numFmtId="0" fontId="199" fillId="62" borderId="53" applyNumberFormat="0" applyAlignment="0" applyProtection="0"/>
    <xf numFmtId="0" fontId="198" fillId="63" borderId="0" applyNumberFormat="0" applyBorder="0" applyAlignment="0" applyProtection="0"/>
    <xf numFmtId="0" fontId="198" fillId="64" borderId="0" applyNumberFormat="0" applyBorder="0" applyAlignment="0" applyProtection="0"/>
    <xf numFmtId="0" fontId="198" fillId="65" borderId="0" applyNumberFormat="0" applyBorder="0" applyAlignment="0" applyProtection="0"/>
    <xf numFmtId="0" fontId="198" fillId="66" borderId="0" applyNumberFormat="0" applyBorder="0" applyAlignment="0" applyProtection="0"/>
    <xf numFmtId="0" fontId="198" fillId="67" borderId="0" applyNumberFormat="0" applyBorder="0" applyAlignment="0" applyProtection="0"/>
    <xf numFmtId="0" fontId="198" fillId="68" borderId="0" applyNumberFormat="0" applyBorder="0" applyAlignment="0" applyProtection="0"/>
    <xf numFmtId="0" fontId="200" fillId="69" borderId="54" applyNumberFormat="0" applyAlignment="0" applyProtection="0"/>
    <xf numFmtId="0" fontId="201" fillId="0" borderId="0" applyNumberFormat="0" applyFill="0" applyBorder="0" applyAlignment="0" applyProtection="0"/>
    <xf numFmtId="3" fontId="34" fillId="0" borderId="0">
      <alignment/>
      <protection locked="0"/>
    </xf>
    <xf numFmtId="3" fontId="34" fillId="0" borderId="0">
      <alignment/>
      <protection locked="0"/>
    </xf>
    <xf numFmtId="0" fontId="202" fillId="0" borderId="55" applyNumberFormat="0" applyFill="0" applyAlignment="0" applyProtection="0"/>
    <xf numFmtId="0" fontId="202" fillId="0" borderId="0" applyNumberFormat="0" applyFill="0" applyBorder="0" applyAlignment="0" applyProtection="0"/>
    <xf numFmtId="0" fontId="203" fillId="70" borderId="0" applyNumberFormat="0" applyBorder="0" applyAlignment="0" applyProtection="0"/>
    <xf numFmtId="0" fontId="204" fillId="7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5" fillId="72" borderId="0" applyNumberFormat="0" applyBorder="0" applyAlignment="0" applyProtection="0"/>
    <xf numFmtId="9" fontId="0" fillId="0" borderId="0" applyFont="0" applyFill="0" applyBorder="0" applyAlignment="0" applyProtection="0"/>
    <xf numFmtId="0" fontId="206" fillId="0" borderId="0" applyNumberFormat="0" applyFill="0" applyBorder="0" applyAlignment="0" applyProtection="0"/>
    <xf numFmtId="0" fontId="0" fillId="73" borderId="56" applyNumberFormat="0" applyFont="0" applyAlignment="0" applyProtection="0"/>
    <xf numFmtId="0" fontId="207" fillId="0" borderId="57" applyNumberFormat="0" applyFill="0" applyAlignment="0" applyProtection="0"/>
    <xf numFmtId="3" fontId="34" fillId="0" borderId="46">
      <alignment/>
      <protection locked="0"/>
    </xf>
    <xf numFmtId="0" fontId="47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69" borderId="58" applyNumberFormat="0" applyAlignment="0" applyProtection="0"/>
    <xf numFmtId="9" fontId="176" fillId="0" borderId="0" applyFont="0" applyFill="0" applyBorder="0" applyAlignment="0" applyProtection="0"/>
    <xf numFmtId="233" fontId="177" fillId="0" borderId="0" applyFont="0" applyFill="0" applyBorder="0" applyAlignment="0" applyProtection="0"/>
    <xf numFmtId="184" fontId="177" fillId="0" borderId="0" applyFont="0" applyFill="0" applyBorder="0" applyAlignment="0" applyProtection="0"/>
    <xf numFmtId="252" fontId="177" fillId="0" borderId="0" applyFont="0" applyFill="0" applyBorder="0" applyAlignment="0" applyProtection="0"/>
    <xf numFmtId="251" fontId="177" fillId="0" borderId="0" applyFont="0" applyFill="0" applyBorder="0" applyAlignment="0" applyProtection="0"/>
    <xf numFmtId="0" fontId="177" fillId="0" borderId="0">
      <alignment/>
      <protection/>
    </xf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8" fillId="0" borderId="0">
      <alignment/>
      <protection/>
    </xf>
    <xf numFmtId="0" fontId="173" fillId="0" borderId="0">
      <alignment/>
      <protection/>
    </xf>
    <xf numFmtId="0" fontId="179" fillId="0" borderId="0" applyNumberFormat="0" applyFont="0" applyFill="0" applyBorder="0" applyProtection="0">
      <alignment vertical="top"/>
    </xf>
    <xf numFmtId="0" fontId="180" fillId="0" borderId="8" applyNumberFormat="0" applyBorder="0" applyAlignment="0">
      <protection/>
    </xf>
    <xf numFmtId="0" fontId="180" fillId="0" borderId="8" applyNumberFormat="0" applyBorder="0" applyAlignment="0">
      <protection/>
    </xf>
    <xf numFmtId="0" fontId="180" fillId="0" borderId="8" applyNumberFormat="0" applyBorder="0" applyAlignment="0">
      <protection/>
    </xf>
    <xf numFmtId="0" fontId="180" fillId="0" borderId="8" applyNumberFormat="0" applyBorder="0" applyAlignment="0">
      <protection/>
    </xf>
    <xf numFmtId="0" fontId="180" fillId="0" borderId="8" applyNumberFormat="0" applyBorder="0" applyAlignment="0">
      <protection/>
    </xf>
    <xf numFmtId="0" fontId="180" fillId="0" borderId="8" applyNumberFormat="0" applyBorder="0" applyAlignment="0">
      <protection/>
    </xf>
    <xf numFmtId="0" fontId="145" fillId="0" borderId="0">
      <alignment/>
      <protection/>
    </xf>
    <xf numFmtId="0" fontId="181" fillId="0" borderId="0">
      <alignment/>
      <protection/>
    </xf>
    <xf numFmtId="180" fontId="165" fillId="0" borderId="0" applyFont="0" applyFill="0" applyBorder="0" applyAlignment="0" applyProtection="0"/>
    <xf numFmtId="179" fontId="165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5" fillId="0" borderId="0">
      <alignment/>
      <protection/>
    </xf>
    <xf numFmtId="262" fontId="0" fillId="0" borderId="0" applyFont="0" applyFill="0" applyBorder="0" applyAlignment="0" applyProtection="0"/>
    <xf numFmtId="263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85" fontId="165" fillId="0" borderId="0" applyFont="0" applyFill="0" applyBorder="0" applyAlignment="0" applyProtection="0"/>
    <xf numFmtId="286" fontId="165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1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9" fontId="10" fillId="0" borderId="0" xfId="2984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9" fillId="0" borderId="0" xfId="2628" applyFont="1" applyFill="1" applyBorder="1" applyAlignment="1">
      <alignment vertical="center"/>
      <protection/>
    </xf>
    <xf numFmtId="0" fontId="69" fillId="0" borderId="0" xfId="2628" applyFont="1" applyFill="1" applyBorder="1" applyAlignment="1">
      <alignment horizontal="center" vertical="center"/>
      <protection/>
    </xf>
    <xf numFmtId="49" fontId="69" fillId="0" borderId="0" xfId="2628" applyNumberFormat="1" applyFont="1" applyFill="1" applyBorder="1" applyAlignment="1">
      <alignment horizontal="center" vertical="center"/>
      <protection/>
    </xf>
    <xf numFmtId="0" fontId="8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9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/>
    </xf>
    <xf numFmtId="0" fontId="71" fillId="0" borderId="0" xfId="2628" applyFont="1" applyFill="1" applyBorder="1" applyAlignment="1">
      <alignment horizontal="center" vertical="center"/>
      <protection/>
    </xf>
    <xf numFmtId="0" fontId="72" fillId="0" borderId="0" xfId="2628" applyFont="1" applyFill="1" applyBorder="1" applyAlignment="1">
      <alignment horizontal="center" vertical="center"/>
      <protection/>
    </xf>
    <xf numFmtId="3" fontId="2" fillId="0" borderId="0" xfId="2990" applyNumberFormat="1" applyFill="1" applyBorder="1" applyAlignment="1" applyProtection="1">
      <alignment horizontal="center" vertical="center"/>
      <protection/>
    </xf>
    <xf numFmtId="176" fontId="9" fillId="5" borderId="0" xfId="0" applyNumberFormat="1" applyFont="1" applyFill="1" applyBorder="1" applyAlignment="1">
      <alignment horizontal="center" vertical="center"/>
    </xf>
    <xf numFmtId="176" fontId="13" fillId="5" borderId="0" xfId="0" applyNumberFormat="1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177" fontId="11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/>
    </xf>
    <xf numFmtId="0" fontId="7" fillId="5" borderId="59" xfId="0" applyFont="1" applyFill="1" applyBorder="1" applyAlignment="1" applyProtection="1">
      <alignment horizontal="left" vertical="center"/>
      <protection locked="0"/>
    </xf>
    <xf numFmtId="0" fontId="7" fillId="5" borderId="5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>
      <alignment horizontal="center"/>
    </xf>
    <xf numFmtId="174" fontId="72" fillId="0" borderId="0" xfId="2628" applyNumberFormat="1" applyFont="1" applyFill="1" applyBorder="1" applyAlignment="1">
      <alignment horizontal="center" vertical="center" wrapText="1"/>
      <protection/>
    </xf>
    <xf numFmtId="3" fontId="77" fillId="0" borderId="0" xfId="0" applyNumberFormat="1" applyFont="1" applyFill="1" applyBorder="1" applyAlignment="1">
      <alignment horizontal="center" vertical="center" wrapText="1"/>
    </xf>
    <xf numFmtId="173" fontId="72" fillId="0" borderId="0" xfId="2628" applyNumberFormat="1" applyFont="1" applyFill="1" applyBorder="1" applyAlignment="1">
      <alignment horizontal="center" vertical="center"/>
      <protection/>
    </xf>
    <xf numFmtId="174" fontId="71" fillId="0" borderId="0" xfId="2628" applyNumberFormat="1" applyFont="1" applyFill="1" applyBorder="1" applyAlignment="1">
      <alignment horizontal="center" vertical="center"/>
      <protection/>
    </xf>
    <xf numFmtId="173" fontId="69" fillId="0" borderId="0" xfId="2628" applyNumberFormat="1" applyFont="1" applyFill="1" applyBorder="1" applyAlignment="1">
      <alignment horizontal="center" vertical="center"/>
      <protection/>
    </xf>
    <xf numFmtId="0" fontId="69" fillId="0" borderId="0" xfId="2628" applyNumberFormat="1" applyFont="1" applyFill="1" applyBorder="1" applyAlignment="1">
      <alignment horizontal="center" vertical="center"/>
      <protection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 horizontal="center"/>
    </xf>
    <xf numFmtId="175" fontId="69" fillId="0" borderId="0" xfId="2628" applyNumberFormat="1" applyFont="1" applyFill="1" applyBorder="1" applyAlignment="1">
      <alignment horizontal="center" vertical="center"/>
      <protection/>
    </xf>
    <xf numFmtId="3" fontId="69" fillId="0" borderId="0" xfId="2628" applyNumberFormat="1" applyFont="1" applyFill="1" applyBorder="1" applyAlignment="1">
      <alignment horizontal="center" vertical="center"/>
      <protection/>
    </xf>
    <xf numFmtId="0" fontId="79" fillId="0" borderId="0" xfId="2628" applyFont="1" applyAlignment="1">
      <alignment vertical="center"/>
      <protection/>
    </xf>
    <xf numFmtId="0" fontId="83" fillId="0" borderId="0" xfId="2628" applyFont="1" applyAlignment="1">
      <alignment vertical="center"/>
      <protection/>
    </xf>
    <xf numFmtId="0" fontId="83" fillId="0" borderId="0" xfId="2628" applyFont="1" applyBorder="1" applyAlignment="1">
      <alignment horizontal="left" vertical="center"/>
      <protection/>
    </xf>
    <xf numFmtId="0" fontId="83" fillId="0" borderId="0" xfId="2628" applyFont="1" applyBorder="1" applyAlignment="1">
      <alignment horizontal="center" vertical="center"/>
      <protection/>
    </xf>
    <xf numFmtId="0" fontId="79" fillId="0" borderId="0" xfId="2628" applyFont="1" applyBorder="1" applyAlignment="1">
      <alignment horizontal="center" vertical="center"/>
      <protection/>
    </xf>
    <xf numFmtId="0" fontId="92" fillId="0" borderId="0" xfId="2628" applyFont="1" applyBorder="1" applyAlignment="1">
      <alignment horizontal="center" vertical="center"/>
      <protection/>
    </xf>
    <xf numFmtId="0" fontId="83" fillId="0" borderId="0" xfId="2628" applyFont="1" applyFill="1" applyAlignment="1">
      <alignment horizontal="left" vertical="center"/>
      <protection/>
    </xf>
    <xf numFmtId="0" fontId="83" fillId="0" borderId="0" xfId="2628" applyFont="1" applyFill="1" applyAlignment="1" applyProtection="1">
      <alignment horizontal="center" vertical="center"/>
      <protection locked="0"/>
    </xf>
    <xf numFmtId="0" fontId="83" fillId="0" borderId="0" xfId="2628" applyFont="1" applyFill="1" applyAlignment="1">
      <alignment vertical="center"/>
      <protection/>
    </xf>
    <xf numFmtId="0" fontId="4" fillId="0" borderId="0" xfId="0" applyFont="1" applyFill="1" applyAlignment="1">
      <alignment/>
    </xf>
    <xf numFmtId="49" fontId="83" fillId="0" borderId="0" xfId="2628" applyNumberFormat="1" applyFont="1" applyFill="1" applyAlignment="1" applyProtection="1">
      <alignment horizontal="center" vertical="center"/>
      <protection locked="0"/>
    </xf>
    <xf numFmtId="0" fontId="8" fillId="0" borderId="59" xfId="0" applyFont="1" applyBorder="1" applyAlignment="1">
      <alignment/>
    </xf>
    <xf numFmtId="0" fontId="8" fillId="0" borderId="0" xfId="0" applyFont="1" applyAlignment="1">
      <alignment/>
    </xf>
    <xf numFmtId="172" fontId="84" fillId="0" borderId="0" xfId="2628" applyNumberFormat="1" applyFont="1" applyFill="1" applyBorder="1" applyAlignment="1">
      <alignment horizontal="left" vertical="center" wrapText="1"/>
      <protection/>
    </xf>
    <xf numFmtId="174" fontId="84" fillId="0" borderId="0" xfId="2628" applyNumberFormat="1" applyFont="1" applyBorder="1" applyAlignment="1">
      <alignment horizontal="left" vertical="center"/>
      <protection/>
    </xf>
    <xf numFmtId="0" fontId="83" fillId="0" borderId="0" xfId="2628" applyFont="1" applyBorder="1" applyAlignment="1">
      <alignment vertical="center"/>
      <protection/>
    </xf>
    <xf numFmtId="0" fontId="96" fillId="0" borderId="60" xfId="2628" applyFont="1" applyBorder="1" applyAlignment="1">
      <alignment horizontal="center" vertical="center"/>
      <protection/>
    </xf>
    <xf numFmtId="175" fontId="96" fillId="0" borderId="60" xfId="2628" applyNumberFormat="1" applyFont="1" applyBorder="1" applyAlignment="1">
      <alignment horizontal="center" vertical="center"/>
      <protection/>
    </xf>
    <xf numFmtId="1" fontId="96" fillId="0" borderId="60" xfId="2628" applyNumberFormat="1" applyFont="1" applyBorder="1" applyAlignment="1">
      <alignment horizontal="center" vertical="center"/>
      <protection/>
    </xf>
    <xf numFmtId="0" fontId="92" fillId="0" borderId="0" xfId="2628" applyFont="1" applyBorder="1" applyAlignment="1">
      <alignment horizontal="center" vertical="center" wrapText="1"/>
      <protection/>
    </xf>
    <xf numFmtId="1" fontId="96" fillId="0" borderId="0" xfId="2628" applyNumberFormat="1" applyFont="1" applyBorder="1" applyAlignment="1">
      <alignment horizontal="center" vertical="center"/>
      <protection/>
    </xf>
    <xf numFmtId="0" fontId="92" fillId="0" borderId="0" xfId="2628" applyFont="1" applyBorder="1" applyAlignment="1">
      <alignment horizontal="left" vertical="center"/>
      <protection/>
    </xf>
    <xf numFmtId="0" fontId="92" fillId="0" borderId="0" xfId="2628" applyFont="1" applyBorder="1" applyAlignment="1">
      <alignment vertical="center"/>
      <protection/>
    </xf>
    <xf numFmtId="172" fontId="84" fillId="0" borderId="46" xfId="2628" applyNumberFormat="1" applyFont="1" applyFill="1" applyBorder="1" applyAlignment="1">
      <alignment vertical="center" wrapText="1"/>
      <protection/>
    </xf>
    <xf numFmtId="174" fontId="84" fillId="0" borderId="46" xfId="2628" applyNumberFormat="1" applyFont="1" applyBorder="1" applyAlignment="1">
      <alignment horizontal="left" vertical="center"/>
      <protection/>
    </xf>
    <xf numFmtId="172" fontId="84" fillId="0" borderId="0" xfId="2628" applyNumberFormat="1" applyFont="1" applyFill="1" applyBorder="1" applyAlignment="1">
      <alignment vertical="center" wrapText="1"/>
      <protection/>
    </xf>
    <xf numFmtId="0" fontId="83" fillId="0" borderId="61" xfId="2628" applyFont="1" applyBorder="1" applyAlignment="1">
      <alignment vertical="center"/>
      <protection/>
    </xf>
    <xf numFmtId="0" fontId="79" fillId="0" borderId="62" xfId="2628" applyFont="1" applyBorder="1" applyAlignment="1">
      <alignment vertical="center"/>
      <protection/>
    </xf>
    <xf numFmtId="0" fontId="79" fillId="0" borderId="0" xfId="2628" applyFont="1" applyBorder="1" applyAlignment="1">
      <alignment vertical="center"/>
      <protection/>
    </xf>
    <xf numFmtId="0" fontId="79" fillId="0" borderId="61" xfId="2628" applyFont="1" applyBorder="1" applyAlignment="1">
      <alignment vertical="center"/>
      <protection/>
    </xf>
    <xf numFmtId="175" fontId="93" fillId="0" borderId="0" xfId="2628" applyNumberFormat="1" applyFont="1" applyBorder="1" applyAlignment="1">
      <alignment horizontal="center" vertical="center"/>
      <protection/>
    </xf>
    <xf numFmtId="0" fontId="79" fillId="0" borderId="63" xfId="2628" applyFont="1" applyBorder="1" applyAlignment="1">
      <alignment vertical="center"/>
      <protection/>
    </xf>
    <xf numFmtId="0" fontId="79" fillId="0" borderId="23" xfId="2628" applyFont="1" applyBorder="1" applyAlignment="1">
      <alignment vertical="center"/>
      <protection/>
    </xf>
    <xf numFmtId="0" fontId="79" fillId="0" borderId="64" xfId="2628" applyFont="1" applyBorder="1" applyAlignment="1">
      <alignment vertical="center"/>
      <protection/>
    </xf>
    <xf numFmtId="0" fontId="79" fillId="0" borderId="65" xfId="2628" applyFont="1" applyBorder="1" applyAlignment="1">
      <alignment vertical="center"/>
      <protection/>
    </xf>
    <xf numFmtId="0" fontId="79" fillId="0" borderId="66" xfId="2628" applyFont="1" applyBorder="1" applyAlignment="1">
      <alignment vertical="center"/>
      <protection/>
    </xf>
    <xf numFmtId="0" fontId="83" fillId="0" borderId="62" xfId="2628" applyFont="1" applyBorder="1" applyAlignment="1">
      <alignment vertical="center"/>
      <protection/>
    </xf>
    <xf numFmtId="0" fontId="3" fillId="0" borderId="6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66" xfId="0" applyFont="1" applyBorder="1" applyAlignment="1">
      <alignment/>
    </xf>
    <xf numFmtId="0" fontId="82" fillId="0" borderId="0" xfId="2628" applyFont="1" applyFill="1" applyBorder="1" applyAlignment="1">
      <alignment horizontal="right" vertical="center"/>
      <protection/>
    </xf>
    <xf numFmtId="0" fontId="93" fillId="0" borderId="0" xfId="2628" applyFont="1" applyBorder="1" applyAlignment="1">
      <alignment vertical="center"/>
      <protection/>
    </xf>
    <xf numFmtId="0" fontId="93" fillId="0" borderId="0" xfId="2628" applyFont="1" applyBorder="1" applyAlignment="1">
      <alignment horizontal="left" vertical="center"/>
      <protection/>
    </xf>
    <xf numFmtId="0" fontId="79" fillId="0" borderId="0" xfId="2628" applyFont="1" applyBorder="1" applyAlignment="1">
      <alignment horizontal="right" vertical="center"/>
      <protection/>
    </xf>
    <xf numFmtId="0" fontId="79" fillId="0" borderId="0" xfId="2628" applyFont="1" applyBorder="1" applyAlignment="1">
      <alignment horizontal="left" vertical="center"/>
      <protection/>
    </xf>
    <xf numFmtId="0" fontId="93" fillId="0" borderId="0" xfId="2628" applyFont="1" applyBorder="1" applyAlignment="1">
      <alignment horizontal="right" vertical="center"/>
      <protection/>
    </xf>
    <xf numFmtId="0" fontId="84" fillId="0" borderId="0" xfId="2628" applyFont="1" applyBorder="1" applyAlignment="1">
      <alignment vertical="center"/>
      <protection/>
    </xf>
    <xf numFmtId="0" fontId="86" fillId="0" borderId="0" xfId="2628" applyFont="1" applyBorder="1" applyAlignment="1">
      <alignment vertical="center"/>
      <protection/>
    </xf>
    <xf numFmtId="0" fontId="84" fillId="0" borderId="0" xfId="2628" applyFont="1" applyBorder="1" applyAlignment="1">
      <alignment horizontal="left" vertical="center"/>
      <protection/>
    </xf>
    <xf numFmtId="0" fontId="87" fillId="0" borderId="0" xfId="2628" applyFont="1" applyBorder="1" applyAlignment="1">
      <alignment horizontal="left" vertical="center"/>
      <protection/>
    </xf>
    <xf numFmtId="0" fontId="88" fillId="0" borderId="0" xfId="2628" applyFont="1" applyBorder="1" applyAlignment="1">
      <alignment vertical="center"/>
      <protection/>
    </xf>
    <xf numFmtId="172" fontId="84" fillId="0" borderId="0" xfId="2628" applyNumberFormat="1" applyFont="1" applyFill="1" applyBorder="1" applyAlignment="1">
      <alignment horizontal="center" vertical="center" wrapText="1"/>
      <protection/>
    </xf>
    <xf numFmtId="0" fontId="90" fillId="0" borderId="0" xfId="2628" applyFont="1" applyBorder="1" applyAlignment="1">
      <alignment vertical="center"/>
      <protection/>
    </xf>
    <xf numFmtId="0" fontId="91" fillId="0" borderId="0" xfId="2628" applyFont="1" applyBorder="1" applyAlignment="1">
      <alignment horizontal="left" vertical="center" wrapText="1"/>
      <protection/>
    </xf>
    <xf numFmtId="172" fontId="84" fillId="0" borderId="23" xfId="2628" applyNumberFormat="1" applyFont="1" applyFill="1" applyBorder="1" applyAlignment="1">
      <alignment vertical="center" wrapText="1"/>
      <protection/>
    </xf>
    <xf numFmtId="174" fontId="84" fillId="0" borderId="23" xfId="2628" applyNumberFormat="1" applyFont="1" applyBorder="1" applyAlignment="1">
      <alignment horizontal="left" vertical="center"/>
      <protection/>
    </xf>
    <xf numFmtId="0" fontId="82" fillId="5" borderId="67" xfId="2628" applyFont="1" applyFill="1" applyBorder="1" applyAlignment="1">
      <alignment horizontal="right" vertical="center"/>
      <protection/>
    </xf>
    <xf numFmtId="0" fontId="82" fillId="5" borderId="12" xfId="2628" applyFont="1" applyFill="1" applyBorder="1" applyAlignment="1">
      <alignment horizontal="right" vertical="center"/>
      <protection/>
    </xf>
    <xf numFmtId="0" fontId="85" fillId="5" borderId="40" xfId="2628" applyFont="1" applyFill="1" applyBorder="1" applyAlignment="1">
      <alignment vertical="center"/>
      <protection/>
    </xf>
    <xf numFmtId="0" fontId="85" fillId="5" borderId="68" xfId="2628" applyFont="1" applyFill="1" applyBorder="1" applyAlignment="1">
      <alignment vertical="center"/>
      <protection/>
    </xf>
    <xf numFmtId="0" fontId="86" fillId="5" borderId="68" xfId="2628" applyFont="1" applyFill="1" applyBorder="1" applyAlignment="1">
      <alignment vertical="center"/>
      <protection/>
    </xf>
    <xf numFmtId="0" fontId="86" fillId="5" borderId="69" xfId="2628" applyFont="1" applyFill="1" applyBorder="1" applyAlignment="1">
      <alignment vertical="center"/>
      <protection/>
    </xf>
    <xf numFmtId="0" fontId="84" fillId="5" borderId="67" xfId="2628" applyFont="1" applyFill="1" applyBorder="1" applyAlignment="1">
      <alignment horizontal="left" vertical="center"/>
      <protection/>
    </xf>
    <xf numFmtId="0" fontId="86" fillId="5" borderId="12" xfId="2628" applyFont="1" applyFill="1" applyBorder="1" applyAlignment="1">
      <alignment vertical="center"/>
      <protection/>
    </xf>
    <xf numFmtId="172" fontId="84" fillId="5" borderId="68" xfId="2628" applyNumberFormat="1" applyFont="1" applyFill="1" applyBorder="1" applyAlignment="1">
      <alignment horizontal="center" vertical="center" wrapText="1"/>
      <protection/>
    </xf>
    <xf numFmtId="0" fontId="96" fillId="0" borderId="60" xfId="2628" applyFont="1" applyBorder="1" applyAlignment="1">
      <alignment horizontal="left" vertical="center"/>
      <protection/>
    </xf>
    <xf numFmtId="0" fontId="96" fillId="0" borderId="26" xfId="2628" applyFont="1" applyBorder="1" applyAlignment="1">
      <alignment horizontal="left" vertical="center"/>
      <protection/>
    </xf>
    <xf numFmtId="0" fontId="92" fillId="0" borderId="26" xfId="2628" applyFont="1" applyBorder="1" applyAlignment="1">
      <alignment vertical="center"/>
      <protection/>
    </xf>
    <xf numFmtId="0" fontId="90" fillId="0" borderId="26" xfId="2628" applyFont="1" applyBorder="1" applyAlignment="1">
      <alignment vertical="center"/>
      <protection/>
    </xf>
    <xf numFmtId="0" fontId="96" fillId="0" borderId="70" xfId="2628" applyFont="1" applyBorder="1" applyAlignment="1">
      <alignment vertical="center"/>
      <protection/>
    </xf>
    <xf numFmtId="0" fontId="96" fillId="0" borderId="0" xfId="2628" applyFont="1" applyBorder="1" applyAlignment="1">
      <alignment horizontal="left" vertical="center"/>
      <protection/>
    </xf>
    <xf numFmtId="0" fontId="6" fillId="74" borderId="0" xfId="0" applyFont="1" applyFill="1" applyBorder="1" applyAlignment="1">
      <alignment horizontal="center"/>
    </xf>
    <xf numFmtId="0" fontId="80" fillId="5" borderId="71" xfId="2628" applyFont="1" applyFill="1" applyBorder="1" applyAlignment="1">
      <alignment horizontal="center" vertical="center" wrapText="1"/>
      <protection/>
    </xf>
    <xf numFmtId="0" fontId="80" fillId="5" borderId="59" xfId="2628" applyFont="1" applyFill="1" applyBorder="1" applyAlignment="1">
      <alignment horizontal="center" vertical="center" wrapText="1"/>
      <protection/>
    </xf>
    <xf numFmtId="0" fontId="80" fillId="5" borderId="40" xfId="2628" applyFont="1" applyFill="1" applyBorder="1" applyAlignment="1">
      <alignment horizontal="center" vertical="center" wrapText="1"/>
      <protection/>
    </xf>
    <xf numFmtId="0" fontId="80" fillId="5" borderId="72" xfId="2628" applyFont="1" applyFill="1" applyBorder="1" applyAlignment="1">
      <alignment horizontal="center" vertical="center" wrapText="1"/>
      <protection/>
    </xf>
    <xf numFmtId="0" fontId="80" fillId="5" borderId="24" xfId="2628" applyFont="1" applyFill="1" applyBorder="1" applyAlignment="1">
      <alignment horizontal="center" vertical="center" wrapText="1"/>
      <protection/>
    </xf>
    <xf numFmtId="0" fontId="80" fillId="5" borderId="69" xfId="2628" applyFont="1" applyFill="1" applyBorder="1" applyAlignment="1">
      <alignment horizontal="center" vertical="center" wrapText="1"/>
      <protection/>
    </xf>
    <xf numFmtId="0" fontId="81" fillId="0" borderId="59" xfId="2628" applyFont="1" applyFill="1" applyBorder="1" applyAlignment="1">
      <alignment horizontal="center" vertical="center"/>
      <protection/>
    </xf>
    <xf numFmtId="0" fontId="94" fillId="0" borderId="0" xfId="2628" applyFont="1" applyFill="1" applyBorder="1" applyAlignment="1">
      <alignment horizontal="center" vertical="center"/>
      <protection/>
    </xf>
    <xf numFmtId="0" fontId="96" fillId="0" borderId="8" xfId="2628" applyFont="1" applyBorder="1" applyAlignment="1">
      <alignment horizontal="left" vertical="center"/>
      <protection/>
    </xf>
    <xf numFmtId="0" fontId="96" fillId="0" borderId="60" xfId="2628" applyFont="1" applyBorder="1" applyAlignment="1">
      <alignment horizontal="left" vertical="center"/>
      <protection/>
    </xf>
    <xf numFmtId="0" fontId="96" fillId="0" borderId="70" xfId="2628" applyFont="1" applyBorder="1" applyAlignment="1">
      <alignment horizontal="left" vertical="center"/>
      <protection/>
    </xf>
    <xf numFmtId="0" fontId="98" fillId="5" borderId="67" xfId="2628" applyFont="1" applyFill="1" applyBorder="1" applyAlignment="1">
      <alignment horizontal="center" vertical="center" wrapText="1"/>
      <protection/>
    </xf>
    <xf numFmtId="0" fontId="98" fillId="5" borderId="12" xfId="2628" applyFont="1" applyFill="1" applyBorder="1" applyAlignment="1">
      <alignment horizontal="center" vertical="center" wrapText="1"/>
      <protection/>
    </xf>
    <xf numFmtId="0" fontId="98" fillId="5" borderId="73" xfId="2628" applyFont="1" applyFill="1" applyBorder="1" applyAlignment="1">
      <alignment horizontal="center" vertical="center" wrapText="1"/>
      <protection/>
    </xf>
    <xf numFmtId="0" fontId="93" fillId="0" borderId="8" xfId="2628" applyFont="1" applyBorder="1" applyAlignment="1">
      <alignment horizontal="center" vertical="center" wrapText="1"/>
      <protection/>
    </xf>
    <xf numFmtId="0" fontId="93" fillId="0" borderId="60" xfId="2628" applyFont="1" applyBorder="1" applyAlignment="1">
      <alignment horizontal="center" vertical="center" wrapText="1"/>
      <protection/>
    </xf>
    <xf numFmtId="0" fontId="95" fillId="0" borderId="0" xfId="2628" applyFont="1" applyBorder="1" applyAlignment="1">
      <alignment horizontal="center" vertical="center"/>
      <protection/>
    </xf>
    <xf numFmtId="172" fontId="89" fillId="5" borderId="67" xfId="2628" applyNumberFormat="1" applyFont="1" applyFill="1" applyBorder="1" applyAlignment="1">
      <alignment horizontal="center" vertical="center"/>
      <protection/>
    </xf>
    <xf numFmtId="172" fontId="89" fillId="5" borderId="12" xfId="2628" applyNumberFormat="1" applyFont="1" applyFill="1" applyBorder="1" applyAlignment="1">
      <alignment horizontal="center" vertical="center"/>
      <protection/>
    </xf>
    <xf numFmtId="172" fontId="89" fillId="5" borderId="73" xfId="2628" applyNumberFormat="1" applyFont="1" applyFill="1" applyBorder="1" applyAlignment="1">
      <alignment horizontal="center" vertical="center"/>
      <protection/>
    </xf>
    <xf numFmtId="0" fontId="92" fillId="0" borderId="8" xfId="2628" applyFont="1" applyBorder="1" applyAlignment="1">
      <alignment horizontal="left" vertical="center"/>
      <protection/>
    </xf>
    <xf numFmtId="0" fontId="92" fillId="0" borderId="8" xfId="2628" applyFont="1" applyBorder="1" applyAlignment="1">
      <alignment horizontal="left" vertical="center" wrapText="1"/>
      <protection/>
    </xf>
    <xf numFmtId="0" fontId="92" fillId="0" borderId="60" xfId="2628" applyFont="1" applyBorder="1" applyAlignment="1">
      <alignment horizontal="left" vertical="center"/>
      <protection/>
    </xf>
    <xf numFmtId="0" fontId="92" fillId="0" borderId="26" xfId="2628" applyFont="1" applyBorder="1" applyAlignment="1">
      <alignment horizontal="left" vertical="center"/>
      <protection/>
    </xf>
    <xf numFmtId="0" fontId="92" fillId="0" borderId="70" xfId="2628" applyFont="1" applyBorder="1" applyAlignment="1">
      <alignment horizontal="left" vertical="center"/>
      <protection/>
    </xf>
    <xf numFmtId="173" fontId="92" fillId="0" borderId="8" xfId="2628" applyNumberFormat="1" applyFont="1" applyFill="1" applyBorder="1" applyAlignment="1">
      <alignment horizontal="center" vertical="center"/>
      <protection/>
    </xf>
    <xf numFmtId="0" fontId="100" fillId="5" borderId="12" xfId="2628" applyFont="1" applyFill="1" applyBorder="1" applyAlignment="1">
      <alignment horizontal="center" vertical="center" wrapText="1"/>
      <protection/>
    </xf>
    <xf numFmtId="0" fontId="100" fillId="5" borderId="73" xfId="2628" applyFont="1" applyFill="1" applyBorder="1" applyAlignment="1">
      <alignment horizontal="center" vertical="center" wrapText="1"/>
      <protection/>
    </xf>
    <xf numFmtId="0" fontId="96" fillId="0" borderId="60" xfId="2628" applyFont="1" applyBorder="1" applyAlignment="1">
      <alignment horizontal="center" vertical="center" wrapText="1"/>
      <protection/>
    </xf>
    <xf numFmtId="0" fontId="96" fillId="0" borderId="26" xfId="2628" applyFont="1" applyBorder="1" applyAlignment="1">
      <alignment horizontal="center" vertical="center" wrapText="1"/>
      <protection/>
    </xf>
    <xf numFmtId="0" fontId="96" fillId="0" borderId="70" xfId="2628" applyFont="1" applyBorder="1" applyAlignment="1">
      <alignment horizontal="center" vertical="center" wrapText="1"/>
      <protection/>
    </xf>
    <xf numFmtId="0" fontId="96" fillId="0" borderId="8" xfId="2628" applyFont="1" applyBorder="1" applyAlignment="1">
      <alignment horizontal="center" vertical="center"/>
      <protection/>
    </xf>
    <xf numFmtId="0" fontId="96" fillId="0" borderId="60" xfId="2628" applyFont="1" applyBorder="1" applyAlignment="1">
      <alignment horizontal="center" vertical="center"/>
      <protection/>
    </xf>
    <xf numFmtId="0" fontId="96" fillId="0" borderId="26" xfId="2628" applyFont="1" applyBorder="1" applyAlignment="1">
      <alignment horizontal="center" vertical="center"/>
      <protection/>
    </xf>
    <xf numFmtId="0" fontId="96" fillId="0" borderId="70" xfId="2628" applyFont="1" applyBorder="1" applyAlignment="1">
      <alignment horizontal="center" vertical="center"/>
      <protection/>
    </xf>
    <xf numFmtId="0" fontId="70" fillId="0" borderId="0" xfId="2628" applyFont="1" applyFill="1" applyBorder="1" applyAlignment="1">
      <alignment horizontal="center" vertical="center"/>
      <protection/>
    </xf>
    <xf numFmtId="174" fontId="70" fillId="0" borderId="0" xfId="262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4" fontId="72" fillId="0" borderId="0" xfId="2628" applyNumberFormat="1" applyFont="1" applyFill="1" applyBorder="1" applyAlignment="1">
      <alignment horizontal="center" vertical="center" wrapText="1"/>
      <protection/>
    </xf>
  </cellXfs>
  <cellStyles count="3009">
    <cellStyle name="Normal" xfId="0"/>
    <cellStyle name="$0" xfId="15"/>
    <cellStyle name="$0.0" xfId="16"/>
    <cellStyle name="$0.00" xfId="17"/>
    <cellStyle name="$0_!!!GO" xfId="18"/>
    <cellStyle name="%0" xfId="19"/>
    <cellStyle name="%0.0" xfId="20"/>
    <cellStyle name="%0_02-All-In-Cy-Facer 1f #2" xfId="21"/>
    <cellStyle name=". Testo" xfId="22"/>
    <cellStyle name=".sBody1" xfId="23"/>
    <cellStyle name=".sBody1 2" xfId="24"/>
    <cellStyle name=".sBody1 3" xfId="25"/>
    <cellStyle name=".sBody1 4" xfId="26"/>
    <cellStyle name=".sBody1 5" xfId="27"/>
    <cellStyle name=".sBody1_Vers_Opt" xfId="28"/>
    <cellStyle name=".sBody2" xfId="29"/>
    <cellStyle name=".sBody2 2" xfId="30"/>
    <cellStyle name=".sBody2 3" xfId="31"/>
    <cellStyle name=".sBody2 4" xfId="32"/>
    <cellStyle name=".sBody2 5" xfId="33"/>
    <cellStyle name=".sBody2_Vers_Opt" xfId="34"/>
    <cellStyle name=".sBodyAnag1" xfId="35"/>
    <cellStyle name=".sBodyAnag2" xfId="36"/>
    <cellStyle name=".sCaptionAnag" xfId="37"/>
    <cellStyle name=".sCaptionAnag 2" xfId="38"/>
    <cellStyle name=".sCaptionAnag 3" xfId="39"/>
    <cellStyle name=".sCaptionAnag 4" xfId="40"/>
    <cellStyle name=".sCaptionAnag 5" xfId="41"/>
    <cellStyle name=".sCaptionAnag_Vers_Opt" xfId="42"/>
    <cellStyle name=".sCategory" xfId="43"/>
    <cellStyle name=".sCategory 2" xfId="44"/>
    <cellStyle name=".sCategory 3" xfId="45"/>
    <cellStyle name=".sCategory 4" xfId="46"/>
    <cellStyle name=".sCategory 5" xfId="47"/>
    <cellStyle name=".sCategory_Vers_Opt" xfId="48"/>
    <cellStyle name=".sColAnag1" xfId="49"/>
    <cellStyle name=".sColAnag1 2" xfId="50"/>
    <cellStyle name=".sColAnag1 3" xfId="51"/>
    <cellStyle name=".sColAnag1 4" xfId="52"/>
    <cellStyle name=".sColAnag1 5" xfId="53"/>
    <cellStyle name=".sColAnag1_Vers_Opt" xfId="54"/>
    <cellStyle name=".sColAnag2" xfId="55"/>
    <cellStyle name=".sColAnag2 2" xfId="56"/>
    <cellStyle name=".sColAnag2 3" xfId="57"/>
    <cellStyle name=".sColAnag2 4" xfId="58"/>
    <cellStyle name=".sColAnag2 5" xfId="59"/>
    <cellStyle name=".sColAnag2_Vers_Opt" xfId="60"/>
    <cellStyle name=".sDelta" xfId="61"/>
    <cellStyle name=".sDelta 2" xfId="62"/>
    <cellStyle name=".sDelta 3" xfId="63"/>
    <cellStyle name=".sDelta 4" xfId="64"/>
    <cellStyle name=".sDelta 5" xfId="65"/>
    <cellStyle name=".sDelta_Vers_Opt" xfId="66"/>
    <cellStyle name=".sError" xfId="67"/>
    <cellStyle name=".sGroupTitle" xfId="68"/>
    <cellStyle name=".sGroupTitle 2" xfId="69"/>
    <cellStyle name=".sGroupTitle_Vers_Opt" xfId="70"/>
    <cellStyle name=".sReportInfo" xfId="71"/>
    <cellStyle name=".sReportInfo 2" xfId="72"/>
    <cellStyle name=".sReportInfo 3" xfId="73"/>
    <cellStyle name=".sReportInfo 4" xfId="74"/>
    <cellStyle name=".sTitleColumn" xfId="75"/>
    <cellStyle name=".sTitleColumn 2" xfId="76"/>
    <cellStyle name=".sTitleColumn 3" xfId="77"/>
    <cellStyle name=".sTitleColumn 4" xfId="78"/>
    <cellStyle name="?? [0.00]_???? " xfId="79"/>
    <cellStyle name="???? [0.00]_20th" xfId="80"/>
    <cellStyle name="???????" xfId="81"/>
    <cellStyle name="????????????" xfId="82"/>
    <cellStyle name="???????????? Change1.5.1" xfId="83"/>
    <cellStyle name="????????????????? [0]_PERSONAL" xfId="84"/>
    <cellStyle name="??????????????????? [0]_PERSONAL" xfId="85"/>
    <cellStyle name="???????????????????_PERSONAL" xfId="86"/>
    <cellStyle name="?????????????????_PERSONAL" xfId="87"/>
    <cellStyle name="????????????AT" xfId="88"/>
    <cellStyle name="????????????B)h1_1artsry" xfId="89"/>
    <cellStyle name="????????????esolume 02A3" xfId="90"/>
    <cellStyle name="????????????ge Details1c" xfId="91"/>
    <cellStyle name="????????????le" xfId="92"/>
    <cellStyle name="????????????t??c Change " xfId="93"/>
    <cellStyle name="????????????VC (2))VC (2" xfId="94"/>
    <cellStyle name="????????????ycountNNOTEW" xfId="95"/>
    <cellStyle name="?????????WINNO" xfId="96"/>
    <cellStyle name="????????ÀWINNO" xfId="97"/>
    <cellStyle name="???????_Dataer" xfId="98"/>
    <cellStyle name="???????usmixes" xfId="99"/>
    <cellStyle name="???????XX vs a" xfId="100"/>
    <cellStyle name="??????_°???????" xfId="101"/>
    <cellStyle name="?????_?????" xfId="102"/>
    <cellStyle name="????_??? " xfId="103"/>
    <cellStyle name="???_????????aro" xfId="104"/>
    <cellStyle name="???¶ [0]_°???" xfId="105"/>
    <cellStyle name="???¶_°???" xfId="106"/>
    <cellStyle name="??_??" xfId="107"/>
    <cellStyle name="?\??·?????n?C?p????“?N" xfId="108"/>
    <cellStyle name="?\??・?????n?C?pー???“?N" xfId="109"/>
    <cellStyle name="?\??E?????n?C?p[???g?N" xfId="110"/>
    <cellStyle name="?·? [0]_????????aro" xfId="111"/>
    <cellStyle name="?·?_????????aro" xfId="112"/>
    <cellStyle name="?・? [0]_°???" xfId="113"/>
    <cellStyle name="?・?_°???" xfId="114"/>
    <cellStyle name="?…??・?? [0.00]_010829 Price and Mix check MM recontract average report" xfId="115"/>
    <cellStyle name="?…??・??_010829 Price and Mix check MM recontract average report" xfId="116"/>
    <cellStyle name="?…?a唇?e [0.00]_currentKC GL" xfId="117"/>
    <cellStyle name="?…?a唇?e_currentKC GL" xfId="118"/>
    <cellStyle name="?…‹??‚? [0.00]_laroux" xfId="119"/>
    <cellStyle name="?…‹??‚?_laroux" xfId="120"/>
    <cellStyle name="?c??E?? [0.00]_currentKC GL" xfId="121"/>
    <cellStyle name="?c??E??_currentKC GL" xfId="122"/>
    <cellStyle name="?c?aO?e [0.00]_currentKC GL" xfId="123"/>
    <cellStyle name="?c?aO?e_currentKC GL" xfId="124"/>
    <cellStyle name="?n?C?p????“?N" xfId="125"/>
    <cellStyle name="?n?C?p[???g?N" xfId="126"/>
    <cellStyle name="?n?C?pー???“?N" xfId="127"/>
    <cellStyle name="?W?_Packages and Options (2)" xfId="128"/>
    <cellStyle name="?W·_Attach34_X61B_US_(2)" xfId="129"/>
    <cellStyle name="?W・_‘?吹h" xfId="130"/>
    <cellStyle name="?WE_a(SD) Expence Info" xfId="131"/>
    <cellStyle name="_Column1" xfId="132"/>
    <cellStyle name="_Column1_00 File" xfId="133"/>
    <cellStyle name="_Column1_00 File 2" xfId="134"/>
    <cellStyle name="_Column1_01 Operativi e Straordinari vs Bdg &amp; LY SSD Auto" xfId="135"/>
    <cellStyle name="_Column1_01 Operativi e Straordinari vs Bdg &amp; LY SSD Auto 2" xfId="136"/>
    <cellStyle name="_Column1_01 Operativi e Straordinari vs Bdg &amp; LY SSD Auto_159 - ladder 4d -28-11-05" xfId="137"/>
    <cellStyle name="_Column1_01 Operativi e Straordinari vs Bdg &amp; LY SSD Auto_MIX" xfId="138"/>
    <cellStyle name="_Column1_02 CFR" xfId="139"/>
    <cellStyle name="_Column1_02 CFR 2" xfId="140"/>
    <cellStyle name="_Column1_02 CFR Frozen" xfId="141"/>
    <cellStyle name="_Column1_02 CFR Frozen 2" xfId="142"/>
    <cellStyle name="_Column1_02 CFR_159 - ladder 4d -28-11-05" xfId="143"/>
    <cellStyle name="_Column1_02 CFR_MIX" xfId="144"/>
    <cellStyle name="_Column1_02 Sintesi" xfId="145"/>
    <cellStyle name="_Column1_02 Sintesi 2" xfId="146"/>
    <cellStyle name="_Column1_020715_Analisi x Linea (Aggregati)" xfId="147"/>
    <cellStyle name="_Column1_03 Actl CE SP CFL" xfId="148"/>
    <cellStyle name="_Column1_03 Actl CE SP CFL 2" xfId="149"/>
    <cellStyle name="_Column1_03 Bdgt" xfId="150"/>
    <cellStyle name="_Column1_03 Bdgt 2" xfId="151"/>
    <cellStyle name="_Column1_03 C 13 040217" xfId="152"/>
    <cellStyle name="_Column1_03 CE SP CFL" xfId="153"/>
    <cellStyle name="_Column1_03 CE SP CFL 2" xfId="154"/>
    <cellStyle name="_Column1_03 CFR Old New" xfId="155"/>
    <cellStyle name="_Column1_03 CFR Old New 2" xfId="156"/>
    <cellStyle name="_Column1_03 Linea Actl" xfId="157"/>
    <cellStyle name="_Column1_03 Linea Actl 2" xfId="158"/>
    <cellStyle name="_Column1_03 Memo fcst" xfId="159"/>
    <cellStyle name="_Column1_03 Trimestralizzato" xfId="160"/>
    <cellStyle name="_Column1_03 Trimestralizzato 2" xfId="161"/>
    <cellStyle name="_Column1_03_CFR Base-Best_4" xfId="162"/>
    <cellStyle name="_Column1_03_CFR Base-Best_4 2" xfId="163"/>
    <cellStyle name="_Column1_03_IndFin Bdg 04" xfId="164"/>
    <cellStyle name="_Column1_03-02-12 Cash Flow Q4  Year end GPS" xfId="165"/>
    <cellStyle name="_Column1_030321_CE-SPA-CF Fcst 6+6_Mens-Trim_2" xfId="166"/>
    <cellStyle name="_Column1_030321_CE-SPA-CF Fcst 6+6_Mens-Trim_2_159 - ladder 4d -28-11-05" xfId="167"/>
    <cellStyle name="_Column1_030321_CE-SPA-CF Fcst 6+6_Mens-Trim_2_MIX" xfId="168"/>
    <cellStyle name="_Column1_030527_Piano di Rilancio" xfId="169"/>
    <cellStyle name="_Column1_031014_DB OPStr" xfId="170"/>
    <cellStyle name="_Column1_031121_analisi trim bdg04" xfId="171"/>
    <cellStyle name="_Column1_031212_DB OPS" xfId="172"/>
    <cellStyle name="_Column1_031222_DB OPS" xfId="173"/>
    <cellStyle name="_Column1_04 Bdgt per CDA 19 01  File 2" xfId="174"/>
    <cellStyle name="_Column1_04 Bdgt per CDA 19 01  File 2 2" xfId="175"/>
    <cellStyle name="_Column1_04 Bdgt per CDA 19 01 s c" xfId="176"/>
    <cellStyle name="_Column1_04 Bdgt per CDA 19 01 s c 2" xfId="177"/>
    <cellStyle name="_Column1_04 CFR2_MeseProgr." xfId="178"/>
    <cellStyle name="_Column1_04 CFR2_MeseProgr. 2" xfId="179"/>
    <cellStyle name="_Column1_04 CFR2_MeseProgr._159 - ladder 4d -28-11-05" xfId="180"/>
    <cellStyle name="_Column1_04 CFR2_MeseProgr._MIX" xfId="181"/>
    <cellStyle name="_Column1_04 OPSt 02 07" xfId="182"/>
    <cellStyle name="_Column1_05 bdg ridotto" xfId="183"/>
    <cellStyle name="_Column1_05 Bdgt per CDA 19 01" xfId="184"/>
    <cellStyle name="_Column1_05 Bdgt per CDA 19 01 2" xfId="185"/>
    <cellStyle name="_Column1_05 CFR 1" xfId="186"/>
    <cellStyle name="_Column1_05 CFR 1 2" xfId="187"/>
    <cellStyle name="_Column1_05 CFR 1 Frozen" xfId="188"/>
    <cellStyle name="_Column1_05 CFR 1 Frozen 2" xfId="189"/>
    <cellStyle name="_Column1_05 Linea ROF" xfId="190"/>
    <cellStyle name="_Column1_06 Marelli Proventi Oneri full year" xfId="191"/>
    <cellStyle name="_Column1_06 Marelli Proventi Oneri full year 2" xfId="192"/>
    <cellStyle name="_Column1_06 Marelli Proventi Oneri full year_159 - ladder 4d -28-11-05" xfId="193"/>
    <cellStyle name="_Column1_06 Marelli Proventi Oneri full year_MIX" xfId="194"/>
    <cellStyle name="_Column1_06_DBOPS_Actl_C13" xfId="195"/>
    <cellStyle name="_Column1_08 Cambi" xfId="196"/>
    <cellStyle name="_Column1_08 Cambi 2" xfId="197"/>
    <cellStyle name="_Column1_08 Memo 9 + 3" xfId="198"/>
    <cellStyle name="_Column1_08 Memo ROF Last" xfId="199"/>
    <cellStyle name="_Column1_08 Settori Settembre" xfId="200"/>
    <cellStyle name="_Column1_09 Actl CE SP CFL" xfId="201"/>
    <cellStyle name="_Column1_09 Actl CE SP CFL 2" xfId="202"/>
    <cellStyle name="_Column1_09-CNH Flash report-2004_DB_frz_bis" xfId="203"/>
    <cellStyle name="_Column1_10 Summary" xfId="204"/>
    <cellStyle name="_Column1_10 Summary 2" xfId="205"/>
    <cellStyle name="_Column1_10 Summary_159 - ladder 4d -28-11-05" xfId="206"/>
    <cellStyle name="_Column1_10 Summary_MIX" xfId="207"/>
    <cellStyle name="_Column1_13 Margini di Miglior.FERRARI" xfId="208"/>
    <cellStyle name="_Column1_13 Margini di Miglior.FERRARI 2" xfId="209"/>
    <cellStyle name="_Column1_13 Margini di Miglior.FERRARI_159 - ladder 4d -28-11-05" xfId="210"/>
    <cellStyle name="_Column1_13 Margini di Miglior.FERRARI_MIX" xfId="211"/>
    <cellStyle name="_Column1_13 Margini di Miglior.MARELLI" xfId="212"/>
    <cellStyle name="_Column1_13 Margini di Miglior.MARELLI 2" xfId="213"/>
    <cellStyle name="_Column1_13 Margini di Miglior.MARELLI_159 - ladder 4d -28-11-05" xfId="214"/>
    <cellStyle name="_Column1_13 Margini di Miglior.MARELLI_MIX" xfId="215"/>
    <cellStyle name="_Column1_159 - ladder 4d -28-11-05" xfId="216"/>
    <cellStyle name="_Column1_24-02-12 Cash Flow Q4 &amp; Year end GPS" xfId="217"/>
    <cellStyle name="_Column1_940 627.000 volumi  1.6 BZ 7,5%" xfId="218"/>
    <cellStyle name="_Column1_955 230 CV_AT6 Gennaio 2010 gdx gen09 2603071" xfId="219"/>
    <cellStyle name="_Column1_955 230 CV_AT6 Gennaio 2010 gdx gen09 2603071 2" xfId="220"/>
    <cellStyle name="_Column1_955 Mix versioni allestimenti 030907 x LACROCE" xfId="221"/>
    <cellStyle name="_Column1_955 Mix versioni allestimenti 030907 x LACROCE 2" xfId="222"/>
    <cellStyle name="_Column1_a-D PFN 31-12-2003 vs. 31-12-02" xfId="223"/>
    <cellStyle name="_Column1_a-D PFN 31-12-2003 vs. 31-12-02 2" xfId="224"/>
    <cellStyle name="_Column1_ASaetta2" xfId="225"/>
    <cellStyle name="_Column1_ASaetta2_159 - ladder 4d -28-11-05" xfId="226"/>
    <cellStyle name="_Column1_ASaetta2_MIX" xfId="227"/>
    <cellStyle name="_Column1_ASaetta3" xfId="228"/>
    <cellStyle name="_Column1_ASaetta6" xfId="229"/>
    <cellStyle name="_Column1_Avio Graf" xfId="230"/>
    <cellStyle name="_Column1_Avio Graf 2" xfId="231"/>
    <cellStyle name="_Column1_Avio Graf_159 - ladder 4d -28-11-05" xfId="232"/>
    <cellStyle name="_Column1_Avio Graf_MIX" xfId="233"/>
    <cellStyle name="_Column1_Avio Proventi Oneri full year" xfId="234"/>
    <cellStyle name="_Column1_Avio Proventi Oneri full year 2" xfId="235"/>
    <cellStyle name="_Column1_Avio Proventi Oneri full year_159 - ladder 4d -28-11-05" xfId="236"/>
    <cellStyle name="_Column1_Avio Proventi Oneri full year_MIX" xfId="237"/>
    <cellStyle name="_Column1_B.C. NOV 2005" xfId="238"/>
    <cellStyle name="_Column1_B.S. Graf. ROF5 II°Q e 6ytd" xfId="239"/>
    <cellStyle name="_Column1_B.S. Graf. ROF5 II°Q e 6ytd 2" xfId="240"/>
    <cellStyle name="_Column1_B.S.Dett. Prov.On.Op.Stra" xfId="241"/>
    <cellStyle name="_Column1_B.S.Dett. Prov.On.Op.Stra_159 - ladder 4d -28-11-05" xfId="242"/>
    <cellStyle name="_Column1_B.S.Dett. Prov.On.Op.Stra_MIX" xfId="243"/>
    <cellStyle name="_Column1_B.Sol. Prov.On.OP.STRA.DEF" xfId="244"/>
    <cellStyle name="_Column1_Bdg '04 cons" xfId="245"/>
    <cellStyle name="_Column1_Bdg '04 cons 2" xfId="246"/>
    <cellStyle name="_Column1_Bus. Sol. ON. PROV. OP. - STRA" xfId="247"/>
    <cellStyle name="_Column1_Bus. Sol. ON. PROV. OP. - STRA 2" xfId="248"/>
    <cellStyle name="_Column1_BUS.SOL. - Var. R.O. 3Q-9ytd" xfId="249"/>
    <cellStyle name="_Column1_C12_ Cash flow 2 last" xfId="250"/>
    <cellStyle name="_Column1_C12_ Cash flow 2 last 2" xfId="251"/>
    <cellStyle name="_Column1_caricamento quarter 1" xfId="252"/>
    <cellStyle name="_Column1_Cartel1" xfId="253"/>
    <cellStyle name="_Column1_Cartel2" xfId="254"/>
    <cellStyle name="_Column1_Cartel2 (2)" xfId="255"/>
    <cellStyle name="_Column1_Cartel2 (2) 2" xfId="256"/>
    <cellStyle name="_Column1_Cartel2_03_CFR Base-Best_4" xfId="257"/>
    <cellStyle name="_Column1_Cartel2_03_IndFin Bdg 04" xfId="258"/>
    <cellStyle name="_Column1_Cartel2_03_IndFin Bdg 04 2" xfId="259"/>
    <cellStyle name="_Column1_Cartel2_04 Bdgt per CDA 19 01  File 2" xfId="260"/>
    <cellStyle name="_Column1_Cartel2_1" xfId="261"/>
    <cellStyle name="_Column1_Cartel2_1 2" xfId="262"/>
    <cellStyle name="_Column1_Cartel2_159 - ladder 4d -28-11-05" xfId="263"/>
    <cellStyle name="_Column1_Cartel2_Dati" xfId="264"/>
    <cellStyle name="_Column1_Cartel2_IndFinIT_Forecast1_04EnglVers" xfId="265"/>
    <cellStyle name="_Column1_Cartel2_IndFinIT_Forecast1_04EnglVers 2" xfId="266"/>
    <cellStyle name="_Column1_Cartel2_MIX" xfId="267"/>
    <cellStyle name="_Column1_Cartel26" xfId="268"/>
    <cellStyle name="_Column1_Cartel3" xfId="269"/>
    <cellStyle name="_Column1_Cartel3 2" xfId="270"/>
    <cellStyle name="_Column1_Cartel3_1" xfId="271"/>
    <cellStyle name="_Column1_Cartel31" xfId="272"/>
    <cellStyle name="_Column1_Cartel31_159 - ladder 4d -28-11-05" xfId="273"/>
    <cellStyle name="_Column1_Cartel31_MIX" xfId="274"/>
    <cellStyle name="_Column1_cash flow  per quarter" xfId="275"/>
    <cellStyle name="_Column1_cash flow  per quarter 2" xfId="276"/>
    <cellStyle name="_Column1_Cash flow 2002-2006" xfId="277"/>
    <cellStyle name="_Column1_Cash flow 2002-2006 2" xfId="278"/>
    <cellStyle name="_Column1_cash flow 2003 gruppo" xfId="279"/>
    <cellStyle name="_Column1_cash flow 2003 gruppo 2" xfId="280"/>
    <cellStyle name="_Column1_cash flow c13" xfId="281"/>
    <cellStyle name="_Column1_cash flow di  rof prova con codici" xfId="282"/>
    <cellStyle name="_Column1_cash flow di  rof prova con codici 2" xfId="283"/>
    <cellStyle name="_Column1_cash flow industriali finanziarie" xfId="284"/>
    <cellStyle name="_Column1_cash flow industriali finanziarie 2" xfId="285"/>
    <cellStyle name="_Column1_cash flow rof 2" xfId="286"/>
    <cellStyle name="_Column1_cash flow rof 2 2" xfId="287"/>
    <cellStyle name="_Column1_CashFlow_formatFinance_Q4_F9+3 Full Year" xfId="288"/>
    <cellStyle name="_Column1_CDA27-3-03splitecopat" xfId="289"/>
    <cellStyle name="_Column1_CDA27-3-03splitecopat 2" xfId="290"/>
    <cellStyle name="_Column1_CF con 10 Mia" xfId="291"/>
    <cellStyle name="_Column1_CF con 10 Mia 2" xfId="292"/>
    <cellStyle name="_Column1_CF con 10 Mia C13 " xfId="293"/>
    <cellStyle name="_Column1_CF con 10 Mia C13  2" xfId="294"/>
    <cellStyle name="_Column1_CF Fiat Rof5 Analisti" xfId="295"/>
    <cellStyle name="_Column1_CFR 9 + 3 vs Piano Rilancio_3" xfId="296"/>
    <cellStyle name="_Column1_CFR 9 + 3 vs Piano Rilancio_3 2" xfId="297"/>
    <cellStyle name="_Column1_Comau Proventi Oneri full year" xfId="298"/>
    <cellStyle name="_Column1_Comau Proventi Oneri full year 2" xfId="299"/>
    <cellStyle name="_Column1_Comau Proventi Oneri full year_159 - ladder 4d -28-11-05" xfId="300"/>
    <cellStyle name="_Column1_Comau Proventi Oneri full year_MIX" xfId="301"/>
    <cellStyle name="_Column1_D PFN 31-12- 2002 vs. 31-12-01" xfId="302"/>
    <cellStyle name="_Column1_D PFN 31-12- 2002 vs. 31-12-01 2" xfId="303"/>
    <cellStyle name="_Column1_D PFN 31-12- 2002 vs. 31-12-01_159 - ladder 4d -28-11-05" xfId="304"/>
    <cellStyle name="_Column1_D PFN 31-12- 2002 vs. 31-12-01_MIX" xfId="305"/>
    <cellStyle name="_Column1_D PFN 31-12-2003 vs. 31-12-02" xfId="306"/>
    <cellStyle name="_Column1_D PFN 31-12-2003 vs. 31-12-02 2" xfId="307"/>
    <cellStyle name="_Column1_DATA_ENTRY" xfId="308"/>
    <cellStyle name="_Column1_DATA_ENTRY_159 - ladder 4d -28-11-05" xfId="309"/>
    <cellStyle name="_Column1_DATA_ENTRY_MIX" xfId="310"/>
    <cellStyle name="_Column1_DB - On Prov Str piano" xfId="311"/>
    <cellStyle name="_Column1_DB - PROV. ON.STRA" xfId="312"/>
    <cellStyle name="_Column1_DB - PROV. ON.STRA 2" xfId="313"/>
    <cellStyle name="_Column1_DB Complessivo 02 03 04" xfId="314"/>
    <cellStyle name="_Column1_DB Complessivo 02 03 04 2" xfId="315"/>
    <cellStyle name="_Column1_DB Discontinuing 031216Rev (version 1)" xfId="316"/>
    <cellStyle name="_Column1_DB OPS Settori DEF 13-11" xfId="317"/>
    <cellStyle name="_Column1_Delta Cambi" xfId="318"/>
    <cellStyle name="_Column1_Delta Cambi_159 - ladder 4d -28-11-05" xfId="319"/>
    <cellStyle name="_Column1_Delta Cambi_MIX" xfId="320"/>
    <cellStyle name="_Column1_DELTA marzo 2006" xfId="321"/>
    <cellStyle name="_Column1_delta perimetro 2vs ytd" xfId="322"/>
    <cellStyle name="_Column1_delta perimetro 2vs ytd 2" xfId="323"/>
    <cellStyle name="_Column1_Dett. On. Prov. Op.- Stra. " xfId="324"/>
    <cellStyle name="_Column1_Dett. On. Prov. Op.- Stra. _159 - ladder 4d -28-11-05" xfId="325"/>
    <cellStyle name="_Column1_Dett. On. Prov. Op.- Stra. _MIX" xfId="326"/>
    <cellStyle name="_Column1_Dett. Prov.On.Op.Stra" xfId="327"/>
    <cellStyle name="_Column1_Dett. Prov.On.Op.Stra_159 - ladder 4d -28-11-05" xfId="328"/>
    <cellStyle name="_Column1_Dett. Prov.On.Op.Stra_MIX" xfId="329"/>
    <cellStyle name="_Column1_dettagli per memo ROF1" xfId="330"/>
    <cellStyle name="_Column1_dettagli per memo ROF1 2" xfId="331"/>
    <cellStyle name="_Column1_DocxCEO Fcst Rev" xfId="332"/>
    <cellStyle name="_Column1_DocxCEO Fcst Rev_159 - ladder 4d -28-11-05" xfId="333"/>
    <cellStyle name="_Column1_DocxCEO Fcst Rev_MIX" xfId="334"/>
    <cellStyle name="_Column1_e-Cash flow by quarter" xfId="335"/>
    <cellStyle name="_Column1_e-Cash flow by quarter 2" xfId="336"/>
    <cellStyle name="_Column1_Evoluzione npv 07-09-05" xfId="337"/>
    <cellStyle name="_Column1_FREE CASH FLOW" xfId="338"/>
    <cellStyle name="_Column1_FREE CASH FLOW." xfId="339"/>
    <cellStyle name="_Column1_Grafici" xfId="340"/>
    <cellStyle name="_Column1_Grafici Operating Q1" xfId="341"/>
    <cellStyle name="_Column1_Grafici Operating Q1 2" xfId="342"/>
    <cellStyle name="_Column1_Highlights" xfId="343"/>
    <cellStyle name="_Column1_Highlights 2" xfId="344"/>
    <cellStyle name="_Column1_Ind Fin 2 QT" xfId="345"/>
    <cellStyle name="_Column1_IndFinIT_Forecast1_04EnglVers" xfId="346"/>
    <cellStyle name="_Column1_Iniz. Dic. 05 solo f.l.p. 05-09-06" xfId="347"/>
    <cellStyle name="_Column1_JUNIOR - aggiornamento 07-10-15" xfId="348"/>
    <cellStyle name="_Column1_JUNIOR - aggiornamento 07-10-15 2" xfId="349"/>
    <cellStyle name="_Column1_lineaccesori" xfId="350"/>
    <cellStyle name="_Column1_lineaccesori 2" xfId="351"/>
    <cellStyle name="_Column1_MEMO con TABELLE" xfId="352"/>
    <cellStyle name="_Column1_MIS 22" xfId="353"/>
    <cellStyle name="_Column1_MIS 22 2" xfId="354"/>
    <cellStyle name="_Column1_MIS 26" xfId="355"/>
    <cellStyle name="_Column1_MIS 26 2" xfId="356"/>
    <cellStyle name="_Column1_MIS2" xfId="357"/>
    <cellStyle name="_Column1_MIS2 2" xfId="358"/>
    <cellStyle name="_Column1_MIS2_1" xfId="359"/>
    <cellStyle name="_Column1_MIX" xfId="360"/>
    <cellStyle name="_Column1_MOD. 159 LWB CORR 07-06" xfId="361"/>
    <cellStyle name="_Column1_MOD. AGG. PER GEC (C. VITA 425.000) -publ.- 14-12-05" xfId="362"/>
    <cellStyle name="_Column1_MOD. AGG. PER GEC (C. VITA 425.000) -publ.- 14-12-05 2" xfId="363"/>
    <cellStyle name="_Column1_MOD. CROMA F.L.P. 04-07-06 " xfId="364"/>
    <cellStyle name="_Column1_MOD. CROMA PER P.O.  06-09-06" xfId="365"/>
    <cellStyle name="_Column1_MOD. CROMA TOT.  26-07-06 " xfId="366"/>
    <cellStyle name="_Column1_N.DELTA HPE AGG 18-07-05 l.c. 07 vol 217000 " xfId="367"/>
    <cellStyle name="_Column1_NUOVO FORMAT enti di stato" xfId="368"/>
    <cellStyle name="_Column1_NUOVO FORMATPANDA SPORT 26 11" xfId="369"/>
    <cellStyle name="_Column1_On Prov Str C13" xfId="370"/>
    <cellStyle name="_Column1_On Prov Str C13_159 - ladder 4d -28-11-05" xfId="371"/>
    <cellStyle name="_Column1_On Prov Str C13_MIX" xfId="372"/>
    <cellStyle name="_Column1_Operativi e Straordinari CNH" xfId="373"/>
    <cellStyle name="_Column1_Operativi e Straordinari CNH 2" xfId="374"/>
    <cellStyle name="_Column1_Operativi e Straordinari CNH_159 - ladder 4d -28-11-05" xfId="375"/>
    <cellStyle name="_Column1_Operativi e Straordinari CNH_MIX" xfId="376"/>
    <cellStyle name="_Column1_Operativi e Straordinari Iveco" xfId="377"/>
    <cellStyle name="_Column1_Operativi e Straordinari Iveco 2" xfId="378"/>
    <cellStyle name="_Column1_Operativi e Straordinari Iveco_159 - ladder 4d -28-11-05" xfId="379"/>
    <cellStyle name="_Column1_Operativi e Straordinari Iveco_MIX" xfId="380"/>
    <cellStyle name="_Column1_Perim 2004 e 4 T" xfId="381"/>
    <cellStyle name="_Column1_Perim 2004 e 4 T 2" xfId="382"/>
    <cellStyle name="_Column1_PIANO FIAT New Tariffe_311006" xfId="383"/>
    <cellStyle name="_Column1_Piano_Strategico_05-07_BaseBdg05_FL_Commerciale" xfId="384"/>
    <cellStyle name="_Column1_Piano_Strategico_05-07_BaseBdg05_LCV" xfId="385"/>
    <cellStyle name="_Column1_Piano_Strategico_05-07_BaseBdg05_LCV 2" xfId="386"/>
    <cellStyle name="_Column1_PianoRecupero" xfId="387"/>
    <cellStyle name="_Column1_Pivot ABC" xfId="388"/>
    <cellStyle name="_Column1_PRESENTAZIONE 627.000 VOLUMI CON 1.6 BZ" xfId="389"/>
    <cellStyle name="_Column1_Presentazione(Schema)" xfId="390"/>
    <cellStyle name="_Column1_ROF 03 06" xfId="391"/>
    <cellStyle name="_Column1_ROF 03 06 2" xfId="392"/>
    <cellStyle name="_Column1_ROF 03 06_159 - ladder 4d -28-11-05" xfId="393"/>
    <cellStyle name="_Column1_ROF 03 06_MIX" xfId="394"/>
    <cellStyle name="_Column1_Sett.non Ind.- On.Prov.Op.&amp; Straord-Ris.Part. Toro Itedi Bus Sol" xfId="395"/>
    <cellStyle name="_Column1_Sett.non Ind.- On.Prov.Op.&amp; Straord-Ris.Part. Toro Itedi Bus Sol 2" xfId="396"/>
    <cellStyle name="_Column1_Sett.non Ind.- On.Prov.Op.&amp; Straord-Ris.Part. Toro Itedi Bus Sol_159 - ladder 4d -28-11-05" xfId="397"/>
    <cellStyle name="_Column1_Sett.non Ind.- On.Prov.Op.&amp; Straord-Ris.Part. Toro Itedi Bus Sol_MIX" xfId="398"/>
    <cellStyle name="_Column1_simulazione costi serie speciali" xfId="399"/>
    <cellStyle name="_Column1_simulazione costi serie speciali 2" xfId="400"/>
    <cellStyle name="_Column1_SINTESI 159 21 SETT schema" xfId="401"/>
    <cellStyle name="_Column1_SINTESI 159 7 SETT" xfId="402"/>
    <cellStyle name="_Column1_SINTESI 159 7 SETT3" xfId="403"/>
    <cellStyle name="_Column1_SINTESI 312 22 nov schema" xfId="404"/>
    <cellStyle name="_Column1_TDB Master File" xfId="405"/>
    <cellStyle name="_Column1_Teksid Proventi Oneri full year" xfId="406"/>
    <cellStyle name="_Column1_Teksid Proventi Oneri full year 2" xfId="407"/>
    <cellStyle name="_Column1_Teksid Proventi Oneri full year_159 - ladder 4d -28-11-05" xfId="408"/>
    <cellStyle name="_Column1_Teksid Proventi Oneri full year_MIX" xfId="409"/>
    <cellStyle name="_Column1_trimestri bozza" xfId="410"/>
    <cellStyle name="_Column1_trimestri bozza 2" xfId="411"/>
    <cellStyle name="_Column1_trimestri bozza1" xfId="412"/>
    <cellStyle name="_Column1_trimestri bozza1 2" xfId="413"/>
    <cellStyle name="_Column1_varianze Auto" xfId="414"/>
    <cellStyle name="_Column1_varianze Auto 2" xfId="415"/>
    <cellStyle name="_Column1_Working Capital Grafici" xfId="416"/>
    <cellStyle name="_Column1_z-Riconciliazione 2 qt. c.f. analisti" xfId="417"/>
    <cellStyle name="_Column2" xfId="418"/>
    <cellStyle name="_Column2 2" xfId="419"/>
    <cellStyle name="_Column2_00 File" xfId="420"/>
    <cellStyle name="_Column2_01 Operativi e Straordinari vs Bdg &amp; LY SSD Auto" xfId="421"/>
    <cellStyle name="_Column2_01 Operativi e Straordinari vs Bdg &amp; LY SSD Auto_159 - ladder 4d -28-11-05" xfId="422"/>
    <cellStyle name="_Column2_01 Operativi e Straordinari vs Bdg &amp; LY SSD Auto_MIX" xfId="423"/>
    <cellStyle name="_Column2_02 CFR" xfId="424"/>
    <cellStyle name="_Column2_02 CFR Frozen" xfId="425"/>
    <cellStyle name="_Column2_02 CFR_159 - ladder 4d -28-11-05" xfId="426"/>
    <cellStyle name="_Column2_02 CFR_MIX" xfId="427"/>
    <cellStyle name="_Column2_02 Sintesi" xfId="428"/>
    <cellStyle name="_Column2_020715_Analisi x Linea (Aggregati)" xfId="429"/>
    <cellStyle name="_Column2_020715_Analisi x Linea (Aggregati) 2" xfId="430"/>
    <cellStyle name="_Column2_03 Actl CE SP CFL" xfId="431"/>
    <cellStyle name="_Column2_03 Bdgt" xfId="432"/>
    <cellStyle name="_Column2_03 C 13 040217" xfId="433"/>
    <cellStyle name="_Column2_03 C 13 040217 2" xfId="434"/>
    <cellStyle name="_Column2_03 CE SP CFL" xfId="435"/>
    <cellStyle name="_Column2_03 CFR Old New" xfId="436"/>
    <cellStyle name="_Column2_03 Linea Actl" xfId="437"/>
    <cellStyle name="_Column2_03 Memo fcst" xfId="438"/>
    <cellStyle name="_Column2_03 Memo fcst 2" xfId="439"/>
    <cellStyle name="_Column2_03 Trimestralizzato" xfId="440"/>
    <cellStyle name="_Column2_03_CFR Base-Best_4" xfId="441"/>
    <cellStyle name="_Column2_03_IndFin Bdg 04" xfId="442"/>
    <cellStyle name="_Column2_03_IndFin Bdg 04 2" xfId="443"/>
    <cellStyle name="_Column2_03-02-12 Cash Flow Q4  Year end GPS" xfId="444"/>
    <cellStyle name="_Column2_03-02-12 Cash Flow Q4  Year end GPS 2" xfId="445"/>
    <cellStyle name="_Column2_030321_CE-SPA-CF Fcst 6+6_Mens-Trim_2" xfId="446"/>
    <cellStyle name="_Column2_030321_CE-SPA-CF Fcst 6+6_Mens-Trim_2 2" xfId="447"/>
    <cellStyle name="_Column2_030321_CE-SPA-CF Fcst 6+6_Mens-Trim_2_159 - ladder 4d -28-11-05" xfId="448"/>
    <cellStyle name="_Column2_030321_CE-SPA-CF Fcst 6+6_Mens-Trim_2_MIX" xfId="449"/>
    <cellStyle name="_Column2_030527_Piano di Rilancio" xfId="450"/>
    <cellStyle name="_Column2_030527_Piano di Rilancio 2" xfId="451"/>
    <cellStyle name="_Column2_031014_DB OPStr" xfId="452"/>
    <cellStyle name="_Column2_031014_DB OPStr 2" xfId="453"/>
    <cellStyle name="_Column2_031121_analisi trim bdg04" xfId="454"/>
    <cellStyle name="_Column2_031121_analisi trim bdg04 2" xfId="455"/>
    <cellStyle name="_Column2_031212_DB OPS" xfId="456"/>
    <cellStyle name="_Column2_031212_DB OPS 2" xfId="457"/>
    <cellStyle name="_Column2_031222_DB OPS" xfId="458"/>
    <cellStyle name="_Column2_031222_DB OPS 2" xfId="459"/>
    <cellStyle name="_Column2_04 Bdgt per CDA 19 01  File 2" xfId="460"/>
    <cellStyle name="_Column2_04 Bdgt per CDA 19 01 s c" xfId="461"/>
    <cellStyle name="_Column2_04 CFR2_MeseProgr." xfId="462"/>
    <cellStyle name="_Column2_04 CFR2_MeseProgr._159 - ladder 4d -28-11-05" xfId="463"/>
    <cellStyle name="_Column2_04 CFR2_MeseProgr._MIX" xfId="464"/>
    <cellStyle name="_Column2_04 OPSt 02 07" xfId="465"/>
    <cellStyle name="_Column2_04 OPSt 02 07 2" xfId="466"/>
    <cellStyle name="_Column2_05 bdg ridotto" xfId="467"/>
    <cellStyle name="_Column2_05 bdg ridotto 2" xfId="468"/>
    <cellStyle name="_Column2_05 Bdgt per CDA 19 01" xfId="469"/>
    <cellStyle name="_Column2_05 CFR 1" xfId="470"/>
    <cellStyle name="_Column2_05 CFR 1 Frozen" xfId="471"/>
    <cellStyle name="_Column2_05 Linea ROF" xfId="472"/>
    <cellStyle name="_Column2_05 Linea ROF 2" xfId="473"/>
    <cellStyle name="_Column2_06 Marelli Proventi Oneri full year" xfId="474"/>
    <cellStyle name="_Column2_06 Marelli Proventi Oneri full year_159 - ladder 4d -28-11-05" xfId="475"/>
    <cellStyle name="_Column2_06 Marelli Proventi Oneri full year_MIX" xfId="476"/>
    <cellStyle name="_Column2_06_DBOPS_Actl_C13" xfId="477"/>
    <cellStyle name="_Column2_06_DBOPS_Actl_C13 2" xfId="478"/>
    <cellStyle name="_Column2_08 Cambi" xfId="479"/>
    <cellStyle name="_Column2_08 Memo 9 + 3" xfId="480"/>
    <cellStyle name="_Column2_08 Memo 9 + 3 2" xfId="481"/>
    <cellStyle name="_Column2_08 Memo ROF Last" xfId="482"/>
    <cellStyle name="_Column2_08 Memo ROF Last 2" xfId="483"/>
    <cellStyle name="_Column2_08 Settori Settembre" xfId="484"/>
    <cellStyle name="_Column2_08 Settori Settembre 2" xfId="485"/>
    <cellStyle name="_Column2_09 Actl CE SP CFL" xfId="486"/>
    <cellStyle name="_Column2_09-CNH Flash report-2004_DB_frz_bis" xfId="487"/>
    <cellStyle name="_Column2_10 Summary" xfId="488"/>
    <cellStyle name="_Column2_10 Summary_159 - ladder 4d -28-11-05" xfId="489"/>
    <cellStyle name="_Column2_10 Summary_MIX" xfId="490"/>
    <cellStyle name="_Column2_13 Margini di Miglior.FERRARI" xfId="491"/>
    <cellStyle name="_Column2_13 Margini di Miglior.FERRARI_159 - ladder 4d -28-11-05" xfId="492"/>
    <cellStyle name="_Column2_13 Margini di Miglior.FERRARI_MIX" xfId="493"/>
    <cellStyle name="_Column2_13 Margini di Miglior.MARELLI" xfId="494"/>
    <cellStyle name="_Column2_13 Margini di Miglior.MARELLI_159 - ladder 4d -28-11-05" xfId="495"/>
    <cellStyle name="_Column2_13 Margini di Miglior.MARELLI_MIX" xfId="496"/>
    <cellStyle name="_Column2_159 - ladder 4d -28-11-05" xfId="497"/>
    <cellStyle name="_Column2_24-02-12 Cash Flow Q4 &amp; Year end GPS" xfId="498"/>
    <cellStyle name="_Column2_24-02-12 Cash Flow Q4 &amp; Year end GPS 2" xfId="499"/>
    <cellStyle name="_Column2_940 627.000 volumi  1.6 BZ 7,5%" xfId="500"/>
    <cellStyle name="_Column2_940 627.000 volumi  1.6 BZ 7,5% 2" xfId="501"/>
    <cellStyle name="_Column2_955 230 CV_AT6 Gennaio 2010 gdx gen09 2603071" xfId="502"/>
    <cellStyle name="_Column2_955 Mix versioni allestimenti 030907 x LACROCE" xfId="503"/>
    <cellStyle name="_Column2_a-D PFN 31-12-2003 vs. 31-12-02" xfId="504"/>
    <cellStyle name="_Column2_ASaetta2" xfId="505"/>
    <cellStyle name="_Column2_ASaetta2 2" xfId="506"/>
    <cellStyle name="_Column2_ASaetta2_159 - ladder 4d -28-11-05" xfId="507"/>
    <cellStyle name="_Column2_ASaetta2_MIX" xfId="508"/>
    <cellStyle name="_Column2_ASaetta3" xfId="509"/>
    <cellStyle name="_Column2_ASaetta3 2" xfId="510"/>
    <cellStyle name="_Column2_ASaetta6" xfId="511"/>
    <cellStyle name="_Column2_ASaetta6 2" xfId="512"/>
    <cellStyle name="_Column2_Avio Graf" xfId="513"/>
    <cellStyle name="_Column2_Avio Graf_159 - ladder 4d -28-11-05" xfId="514"/>
    <cellStyle name="_Column2_Avio Graf_MIX" xfId="515"/>
    <cellStyle name="_Column2_Avio Proventi Oneri full year" xfId="516"/>
    <cellStyle name="_Column2_Avio Proventi Oneri full year_159 - ladder 4d -28-11-05" xfId="517"/>
    <cellStyle name="_Column2_Avio Proventi Oneri full year_MIX" xfId="518"/>
    <cellStyle name="_Column2_B.C. NOV 2005" xfId="519"/>
    <cellStyle name="_Column2_B.C. NOV 2005 2" xfId="520"/>
    <cellStyle name="_Column2_B.S. Graf. ROF5 II°Q e 6ytd" xfId="521"/>
    <cellStyle name="_Column2_B.S.Dett. Prov.On.Op.Stra" xfId="522"/>
    <cellStyle name="_Column2_B.S.Dett. Prov.On.Op.Stra 2" xfId="523"/>
    <cellStyle name="_Column2_B.S.Dett. Prov.On.Op.Stra_159 - ladder 4d -28-11-05" xfId="524"/>
    <cellStyle name="_Column2_B.S.Dett. Prov.On.Op.Stra_MIX" xfId="525"/>
    <cellStyle name="_Column2_B.Sol. Prov.On.OP.STRA.DEF" xfId="526"/>
    <cellStyle name="_Column2_B.Sol. Prov.On.OP.STRA.DEF 2" xfId="527"/>
    <cellStyle name="_Column2_Bdg '04 cons" xfId="528"/>
    <cellStyle name="_Column2_Bus. Sol. ON. PROV. OP. - STRA" xfId="529"/>
    <cellStyle name="_Column2_BUS.SOL. - Var. R.O. 3Q-9ytd" xfId="530"/>
    <cellStyle name="_Column2_BUS.SOL. - Var. R.O. 3Q-9ytd 2" xfId="531"/>
    <cellStyle name="_Column2_C12_ Cash flow 2 last" xfId="532"/>
    <cellStyle name="_Column2_caricamento quarter 1" xfId="533"/>
    <cellStyle name="_Column2_caricamento quarter 1 2" xfId="534"/>
    <cellStyle name="_Column2_Cartel1" xfId="535"/>
    <cellStyle name="_Column2_Cartel1 2" xfId="536"/>
    <cellStyle name="_Column2_Cartel2" xfId="537"/>
    <cellStyle name="_Column2_Cartel2 (2)" xfId="538"/>
    <cellStyle name="_Column2_Cartel2 2" xfId="539"/>
    <cellStyle name="_Column2_Cartel2 3" xfId="540"/>
    <cellStyle name="_Column2_Cartel2_03_CFR Base-Best_4" xfId="541"/>
    <cellStyle name="_Column2_Cartel2_03_CFR Base-Best_4 2" xfId="542"/>
    <cellStyle name="_Column2_Cartel2_03_IndFin Bdg 04" xfId="543"/>
    <cellStyle name="_Column2_Cartel2_04 Bdgt per CDA 19 01  File 2" xfId="544"/>
    <cellStyle name="_Column2_Cartel2_04 Bdgt per CDA 19 01  File 2 2" xfId="545"/>
    <cellStyle name="_Column2_Cartel2_1" xfId="546"/>
    <cellStyle name="_Column2_Cartel2_159 - ladder 4d -28-11-05" xfId="547"/>
    <cellStyle name="_Column2_Cartel2_Dati" xfId="548"/>
    <cellStyle name="_Column2_Cartel2_Dati 2" xfId="549"/>
    <cellStyle name="_Column2_Cartel2_IndFinIT_Forecast1_04EnglVers" xfId="550"/>
    <cellStyle name="_Column2_Cartel2_MIX" xfId="551"/>
    <cellStyle name="_Column2_Cartel26" xfId="552"/>
    <cellStyle name="_Column2_Cartel26 2" xfId="553"/>
    <cellStyle name="_Column2_Cartel3" xfId="554"/>
    <cellStyle name="_Column2_Cartel3_1" xfId="555"/>
    <cellStyle name="_Column2_Cartel3_1 2" xfId="556"/>
    <cellStyle name="_Column2_Cartel31" xfId="557"/>
    <cellStyle name="_Column2_Cartel31 2" xfId="558"/>
    <cellStyle name="_Column2_Cartel31_159 - ladder 4d -28-11-05" xfId="559"/>
    <cellStyle name="_Column2_Cartel31_MIX" xfId="560"/>
    <cellStyle name="_Column2_cash flow  per quarter" xfId="561"/>
    <cellStyle name="_Column2_Cash flow 2002-2006" xfId="562"/>
    <cellStyle name="_Column2_cash flow 2003 gruppo" xfId="563"/>
    <cellStyle name="_Column2_cash flow c13" xfId="564"/>
    <cellStyle name="_Column2_cash flow c13 2" xfId="565"/>
    <cellStyle name="_Column2_cash flow di  rof prova con codici" xfId="566"/>
    <cellStyle name="_Column2_cash flow industriali finanziarie" xfId="567"/>
    <cellStyle name="_Column2_cash flow rof 2" xfId="568"/>
    <cellStyle name="_Column2_CashFlow_formatFinance_Q4_F9+3 Full Year" xfId="569"/>
    <cellStyle name="_Column2_CashFlow_formatFinance_Q4_F9+3 Full Year 2" xfId="570"/>
    <cellStyle name="_Column2_CDA27-3-03splitecopat" xfId="571"/>
    <cellStyle name="_Column2_CF Fiat Rof5 Analisti" xfId="572"/>
    <cellStyle name="_Column2_CF Fiat Rof5 Analisti 2" xfId="573"/>
    <cellStyle name="_Column2_CFR 9 + 3 vs Piano Rilancio_3" xfId="574"/>
    <cellStyle name="_Column2_Comau Proventi Oneri full year" xfId="575"/>
    <cellStyle name="_Column2_Comau Proventi Oneri full year_159 - ladder 4d -28-11-05" xfId="576"/>
    <cellStyle name="_Column2_Comau Proventi Oneri full year_MIX" xfId="577"/>
    <cellStyle name="_Column2_D PFN 31-12- 2002 vs. 31-12-01" xfId="578"/>
    <cellStyle name="_Column2_D PFN 31-12- 2002 vs. 31-12-01_159 - ladder 4d -28-11-05" xfId="579"/>
    <cellStyle name="_Column2_D PFN 31-12- 2002 vs. 31-12-01_MIX" xfId="580"/>
    <cellStyle name="_Column2_D PFN 31-12-2003 vs. 31-12-02" xfId="581"/>
    <cellStyle name="_Column2_DATA_ENTRY" xfId="582"/>
    <cellStyle name="_Column2_DATA_ENTRY_159 - ladder 4d -28-11-05" xfId="583"/>
    <cellStyle name="_Column2_DATA_ENTRY_MIX" xfId="584"/>
    <cellStyle name="_Column2_DB - On Prov Str piano" xfId="585"/>
    <cellStyle name="_Column2_DB - On Prov Str piano 2" xfId="586"/>
    <cellStyle name="_Column2_DB - PROV. ON.STRA" xfId="587"/>
    <cellStyle name="_Column2_DB Complessivo 02 03 04" xfId="588"/>
    <cellStyle name="_Column2_DB Discontinuing 031216Rev (version 1)" xfId="589"/>
    <cellStyle name="_Column2_DB Discontinuing 031216Rev (version 1) 2" xfId="590"/>
    <cellStyle name="_Column2_DB OPS Settori DEF 13-11" xfId="591"/>
    <cellStyle name="_Column2_DB OPS Settori DEF 13-11 2" xfId="592"/>
    <cellStyle name="_Column2_Delta Cambi" xfId="593"/>
    <cellStyle name="_Column2_Delta Cambi 2" xfId="594"/>
    <cellStyle name="_Column2_Delta Cambi_159 - ladder 4d -28-11-05" xfId="595"/>
    <cellStyle name="_Column2_Delta Cambi_MIX" xfId="596"/>
    <cellStyle name="_Column2_DELTA marzo 2006" xfId="597"/>
    <cellStyle name="_Column2_DELTA marzo 2006 2" xfId="598"/>
    <cellStyle name="_Column2_delta perimetro 2vs ytd" xfId="599"/>
    <cellStyle name="_Column2_Dett. On. Prov. Op.- Stra. " xfId="600"/>
    <cellStyle name="_Column2_Dett. On. Prov. Op.- Stra.  2" xfId="601"/>
    <cellStyle name="_Column2_Dett. On. Prov. Op.- Stra. _159 - ladder 4d -28-11-05" xfId="602"/>
    <cellStyle name="_Column2_Dett. On. Prov. Op.- Stra. _MIX" xfId="603"/>
    <cellStyle name="_Column2_Dett. Prov.On.Op.Stra" xfId="604"/>
    <cellStyle name="_Column2_Dett. Prov.On.Op.Stra 2" xfId="605"/>
    <cellStyle name="_Column2_Dett. Prov.On.Op.Stra_159 - ladder 4d -28-11-05" xfId="606"/>
    <cellStyle name="_Column2_Dett. Prov.On.Op.Stra_MIX" xfId="607"/>
    <cellStyle name="_Column2_dettagli per memo ROF1" xfId="608"/>
    <cellStyle name="_Column2_DocxCEO Fcst Rev" xfId="609"/>
    <cellStyle name="_Column2_DocxCEO Fcst Rev 2" xfId="610"/>
    <cellStyle name="_Column2_DocxCEO Fcst Rev_159 - ladder 4d -28-11-05" xfId="611"/>
    <cellStyle name="_Column2_DocxCEO Fcst Rev_MIX" xfId="612"/>
    <cellStyle name="_Column2_e-Cash flow by quarter" xfId="613"/>
    <cellStyle name="_Column2_Evoluzione npv 07-09-05" xfId="614"/>
    <cellStyle name="_Column2_Evoluzione npv 07-09-05 2" xfId="615"/>
    <cellStyle name="_Column2_FREE CASH FLOW" xfId="616"/>
    <cellStyle name="_Column2_FREE CASH FLOW 2" xfId="617"/>
    <cellStyle name="_Column2_FREE CASH FLOW." xfId="618"/>
    <cellStyle name="_Column2_FREE CASH FLOW. 2" xfId="619"/>
    <cellStyle name="_Column2_Grafici" xfId="620"/>
    <cellStyle name="_Column2_Grafici 2" xfId="621"/>
    <cellStyle name="_Column2_Grafici Operating Q1" xfId="622"/>
    <cellStyle name="_Column2_Highlights" xfId="623"/>
    <cellStyle name="_Column2_Ind Fin 2 QT" xfId="624"/>
    <cellStyle name="_Column2_Ind Fin 2 QT 2" xfId="625"/>
    <cellStyle name="_Column2_IndFinIT_Forecast1_04EnglVers" xfId="626"/>
    <cellStyle name="_Column2_IndFinIT_Forecast1_04EnglVers 2" xfId="627"/>
    <cellStyle name="_Column2_Iniz. Dic. 05 solo f.l.p. 05-09-06" xfId="628"/>
    <cellStyle name="_Column2_Iniz. Dic. 05 solo f.l.p. 05-09-06 2" xfId="629"/>
    <cellStyle name="_Column2_JUNIOR - aggiornamento 07-10-15" xfId="630"/>
    <cellStyle name="_Column2_lineaccesori" xfId="631"/>
    <cellStyle name="_Column2_MEMO con TABELLE" xfId="632"/>
    <cellStyle name="_Column2_MEMO con TABELLE 2" xfId="633"/>
    <cellStyle name="_Column2_MIS 22" xfId="634"/>
    <cellStyle name="_Column2_MIS 26" xfId="635"/>
    <cellStyle name="_Column2_MIS2" xfId="636"/>
    <cellStyle name="_Column2_MIS2_1" xfId="637"/>
    <cellStyle name="_Column2_MIX" xfId="638"/>
    <cellStyle name="_Column2_MOD. 159 LWB CORR 07-06" xfId="639"/>
    <cellStyle name="_Column2_MOD. 159 LWB CORR 07-06 2" xfId="640"/>
    <cellStyle name="_Column2_MOD. AGG. PER GEC (C. VITA 425.000) -publ.- 14-12-05" xfId="641"/>
    <cellStyle name="_Column2_MOD. CROMA F.L.P. 04-07-06 " xfId="642"/>
    <cellStyle name="_Column2_MOD. CROMA F.L.P. 04-07-06  2" xfId="643"/>
    <cellStyle name="_Column2_MOD. CROMA PER P.O.  06-09-06" xfId="644"/>
    <cellStyle name="_Column2_MOD. CROMA PER P.O.  06-09-06 2" xfId="645"/>
    <cellStyle name="_Column2_MOD. CROMA TOT.  26-07-06 " xfId="646"/>
    <cellStyle name="_Column2_MOD. CROMA TOT.  26-07-06  2" xfId="647"/>
    <cellStyle name="_Column2_N.DELTA HPE AGG 18-07-05 l.c. 07 vol 217000 " xfId="648"/>
    <cellStyle name="_Column2_N.DELTA HPE AGG 18-07-05 l.c. 07 vol 217000  2" xfId="649"/>
    <cellStyle name="_Column2_NUOVO FORMAT enti di stato" xfId="650"/>
    <cellStyle name="_Column2_NUOVO FORMAT enti di stato 2" xfId="651"/>
    <cellStyle name="_Column2_NUOVO FORMATPANDA SPORT 26 11" xfId="652"/>
    <cellStyle name="_Column2_NUOVO FORMATPANDA SPORT 26 11 2" xfId="653"/>
    <cellStyle name="_Column2_On Prov Str C13" xfId="654"/>
    <cellStyle name="_Column2_On Prov Str C13 2" xfId="655"/>
    <cellStyle name="_Column2_On Prov Str C13_159 - ladder 4d -28-11-05" xfId="656"/>
    <cellStyle name="_Column2_On Prov Str C13_MIX" xfId="657"/>
    <cellStyle name="_Column2_Operativi e Straordinari CNH" xfId="658"/>
    <cellStyle name="_Column2_Operativi e Straordinari CNH_159 - ladder 4d -28-11-05" xfId="659"/>
    <cellStyle name="_Column2_Operativi e Straordinari CNH_MIX" xfId="660"/>
    <cellStyle name="_Column2_Operativi e Straordinari Iveco" xfId="661"/>
    <cellStyle name="_Column2_Operativi e Straordinari Iveco_159 - ladder 4d -28-11-05" xfId="662"/>
    <cellStyle name="_Column2_Operativi e Straordinari Iveco_MIX" xfId="663"/>
    <cellStyle name="_Column2_Perim 2004 e 4 T" xfId="664"/>
    <cellStyle name="_Column2_PIANO FIAT New Tariffe_311006" xfId="665"/>
    <cellStyle name="_Column2_PIANO FIAT New Tariffe_311006 2" xfId="666"/>
    <cellStyle name="_Column2_Piano_Strategico_05-07_BaseBdg05_FL_Commerciale" xfId="667"/>
    <cellStyle name="_Column2_Piano_Strategico_05-07_BaseBdg05_FL_Commerciale 2" xfId="668"/>
    <cellStyle name="_Column2_Piano_Strategico_05-07_BaseBdg05_LCV" xfId="669"/>
    <cellStyle name="_Column2_PianoRecupero" xfId="670"/>
    <cellStyle name="_Column2_PianoRecupero 2" xfId="671"/>
    <cellStyle name="_Column2_Pivot ABC" xfId="672"/>
    <cellStyle name="_Column2_Pivot ABC 2" xfId="673"/>
    <cellStyle name="_Column2_PRESENTAZIONE 627.000 VOLUMI CON 1.6 BZ" xfId="674"/>
    <cellStyle name="_Column2_PRESENTAZIONE 627.000 VOLUMI CON 1.6 BZ 2" xfId="675"/>
    <cellStyle name="_Column2_Presentazione(Schema)" xfId="676"/>
    <cellStyle name="_Column2_Presentazione(Schema) 2" xfId="677"/>
    <cellStyle name="_Column2_ROF 03 06" xfId="678"/>
    <cellStyle name="_Column2_ROF 03 06_159 - ladder 4d -28-11-05" xfId="679"/>
    <cellStyle name="_Column2_ROF 03 06_MIX" xfId="680"/>
    <cellStyle name="_Column2_Sett.non Ind.- On.Prov.Op.&amp; Straord-Ris.Part. Toro Itedi Bus Sol" xfId="681"/>
    <cellStyle name="_Column2_Sett.non Ind.- On.Prov.Op.&amp; Straord-Ris.Part. Toro Itedi Bus Sol_159 - ladder 4d -28-11-05" xfId="682"/>
    <cellStyle name="_Column2_Sett.non Ind.- On.Prov.Op.&amp; Straord-Ris.Part. Toro Itedi Bus Sol_MIX" xfId="683"/>
    <cellStyle name="_Column2_simulazione costi serie speciali" xfId="684"/>
    <cellStyle name="_Column2_SINTESI 159 21 SETT schema" xfId="685"/>
    <cellStyle name="_Column2_SINTESI 159 21 SETT schema 2" xfId="686"/>
    <cellStyle name="_Column2_SINTESI 159 7 SETT" xfId="687"/>
    <cellStyle name="_Column2_SINTESI 159 7 SETT 2" xfId="688"/>
    <cellStyle name="_Column2_SINTESI 159 7 SETT3" xfId="689"/>
    <cellStyle name="_Column2_SINTESI 159 7 SETT3 2" xfId="690"/>
    <cellStyle name="_Column2_SINTESI 312 22 nov schema" xfId="691"/>
    <cellStyle name="_Column2_SINTESI 312 22 nov schema 2" xfId="692"/>
    <cellStyle name="_Column2_TDB Master File" xfId="693"/>
    <cellStyle name="_Column2_TDB Master File 2" xfId="694"/>
    <cellStyle name="_Column2_Teksid Proventi Oneri full year" xfId="695"/>
    <cellStyle name="_Column2_Teksid Proventi Oneri full year_159 - ladder 4d -28-11-05" xfId="696"/>
    <cellStyle name="_Column2_Teksid Proventi Oneri full year_MIX" xfId="697"/>
    <cellStyle name="_Column2_trimestri bozza" xfId="698"/>
    <cellStyle name="_Column2_trimestri bozza1" xfId="699"/>
    <cellStyle name="_Column2_varianze Auto" xfId="700"/>
    <cellStyle name="_Column2_Working Capital Grafici" xfId="701"/>
    <cellStyle name="_Column2_Working Capital Grafici 2" xfId="702"/>
    <cellStyle name="_Column2_z-Riconciliazione 2 qt. c.f. analisti" xfId="703"/>
    <cellStyle name="_Column3" xfId="704"/>
    <cellStyle name="_Column3_00 File" xfId="705"/>
    <cellStyle name="_Column3_01 Operativi e Straordinari vs Bdg &amp; LY SSD Auto" xfId="706"/>
    <cellStyle name="_Column3_01 Operativi e Straordinari vs Bdg &amp; LY SSD Auto_159 - ladder 4d -28-11-05" xfId="707"/>
    <cellStyle name="_Column3_01 Operativi e Straordinari vs Bdg &amp; LY SSD Auto_MIX" xfId="708"/>
    <cellStyle name="_Column3_02 CFR" xfId="709"/>
    <cellStyle name="_Column3_02 CFR Frozen" xfId="710"/>
    <cellStyle name="_Column3_02 CFR_159 - ladder 4d -28-11-05" xfId="711"/>
    <cellStyle name="_Column3_02 CFR_MIX" xfId="712"/>
    <cellStyle name="_Column3_02 Sintesi" xfId="713"/>
    <cellStyle name="_Column3_020715_Analisi x Linea (Aggregati)" xfId="714"/>
    <cellStyle name="_Column3_03 Actl CE SP CFL" xfId="715"/>
    <cellStyle name="_Column3_03 Bdgt" xfId="716"/>
    <cellStyle name="_Column3_03 C 13 040217" xfId="717"/>
    <cellStyle name="_Column3_03 CE SP CFL" xfId="718"/>
    <cellStyle name="_Column3_03 CFR Old New" xfId="719"/>
    <cellStyle name="_Column3_03 Linea Actl" xfId="720"/>
    <cellStyle name="_Column3_03 Memo fcst" xfId="721"/>
    <cellStyle name="_Column3_03 Trimestralizzato" xfId="722"/>
    <cellStyle name="_Column3_03_CFR Base-Best_4" xfId="723"/>
    <cellStyle name="_Column3_03_IndFin Bdg 04" xfId="724"/>
    <cellStyle name="_Column3_03-02-12 Cash Flow Q4  Year end GPS" xfId="725"/>
    <cellStyle name="_Column3_030321_CE-SPA-CF Fcst 6+6_Mens-Trim_2" xfId="726"/>
    <cellStyle name="_Column3_030321_CE-SPA-CF Fcst 6+6_Mens-Trim_2_159 - ladder 4d -28-11-05" xfId="727"/>
    <cellStyle name="_Column3_030321_CE-SPA-CF Fcst 6+6_Mens-Trim_2_MIX" xfId="728"/>
    <cellStyle name="_Column3_030527_Piano di Rilancio" xfId="729"/>
    <cellStyle name="_Column3_031014_DB OPStr" xfId="730"/>
    <cellStyle name="_Column3_031121_analisi trim bdg04" xfId="731"/>
    <cellStyle name="_Column3_031212_DB OPS" xfId="732"/>
    <cellStyle name="_Column3_031222_DB OPS" xfId="733"/>
    <cellStyle name="_Column3_04 Bdgt per CDA 19 01  File 2" xfId="734"/>
    <cellStyle name="_Column3_04 Bdgt per CDA 19 01 s c" xfId="735"/>
    <cellStyle name="_Column3_04 CFR2_MeseProgr." xfId="736"/>
    <cellStyle name="_Column3_04 CFR2_MeseProgr._159 - ladder 4d -28-11-05" xfId="737"/>
    <cellStyle name="_Column3_04 CFR2_MeseProgr._MIX" xfId="738"/>
    <cellStyle name="_Column3_04 OPSt 02 07" xfId="739"/>
    <cellStyle name="_Column3_05 bdg ridotto" xfId="740"/>
    <cellStyle name="_Column3_05 Bdgt per CDA 19 01" xfId="741"/>
    <cellStyle name="_Column3_05 CFR 1" xfId="742"/>
    <cellStyle name="_Column3_05 CFR 1 Frozen" xfId="743"/>
    <cellStyle name="_Column3_05 Linea ROF" xfId="744"/>
    <cellStyle name="_Column3_06 Marelli Proventi Oneri full year" xfId="745"/>
    <cellStyle name="_Column3_06 Marelli Proventi Oneri full year_159 - ladder 4d -28-11-05" xfId="746"/>
    <cellStyle name="_Column3_06 Marelli Proventi Oneri full year_MIX" xfId="747"/>
    <cellStyle name="_Column3_06_DBOPS_Actl_C13" xfId="748"/>
    <cellStyle name="_Column3_08 Cambi" xfId="749"/>
    <cellStyle name="_Column3_08 Memo 9 + 3" xfId="750"/>
    <cellStyle name="_Column3_08 Memo ROF Last" xfId="751"/>
    <cellStyle name="_Column3_08 Settori Settembre" xfId="752"/>
    <cellStyle name="_Column3_09 Actl CE SP CFL" xfId="753"/>
    <cellStyle name="_Column3_09-CNH Flash report-2004_DB_frz_bis" xfId="754"/>
    <cellStyle name="_Column3_10 Summary" xfId="755"/>
    <cellStyle name="_Column3_10 Summary_159 - ladder 4d -28-11-05" xfId="756"/>
    <cellStyle name="_Column3_10 Summary_MIX" xfId="757"/>
    <cellStyle name="_Column3_13 Margini di Miglior.FERRARI" xfId="758"/>
    <cellStyle name="_Column3_13 Margini di Miglior.FERRARI_159 - ladder 4d -28-11-05" xfId="759"/>
    <cellStyle name="_Column3_13 Margini di Miglior.FERRARI_MIX" xfId="760"/>
    <cellStyle name="_Column3_13 Margini di Miglior.MARELLI" xfId="761"/>
    <cellStyle name="_Column3_13 Margini di Miglior.MARELLI_159 - ladder 4d -28-11-05" xfId="762"/>
    <cellStyle name="_Column3_13 Margini di Miglior.MARELLI_MIX" xfId="763"/>
    <cellStyle name="_Column3_159 - ladder 4d -28-11-05" xfId="764"/>
    <cellStyle name="_Column3_24-02-12 Cash Flow Q4 &amp; Year end GPS" xfId="765"/>
    <cellStyle name="_Column3_940 627.000 volumi  1.6 BZ 7,5%" xfId="766"/>
    <cellStyle name="_Column3_955 230 CV_AT6 Gennaio 2010 gdx gen09 2603071" xfId="767"/>
    <cellStyle name="_Column3_955 Mix versioni allestimenti 030907 x LACROCE" xfId="768"/>
    <cellStyle name="_Column3_a-D PFN 31-12-2003 vs. 31-12-02" xfId="769"/>
    <cellStyle name="_Column3_ASaetta2" xfId="770"/>
    <cellStyle name="_Column3_ASaetta2_159 - ladder 4d -28-11-05" xfId="771"/>
    <cellStyle name="_Column3_ASaetta2_MIX" xfId="772"/>
    <cellStyle name="_Column3_ASaetta3" xfId="773"/>
    <cellStyle name="_Column3_ASaetta6" xfId="774"/>
    <cellStyle name="_Column3_Avio Graf" xfId="775"/>
    <cellStyle name="_Column3_Avio Graf_159 - ladder 4d -28-11-05" xfId="776"/>
    <cellStyle name="_Column3_Avio Graf_MIX" xfId="777"/>
    <cellStyle name="_Column3_Avio Proventi Oneri full year" xfId="778"/>
    <cellStyle name="_Column3_Avio Proventi Oneri full year_159 - ladder 4d -28-11-05" xfId="779"/>
    <cellStyle name="_Column3_Avio Proventi Oneri full year_MIX" xfId="780"/>
    <cellStyle name="_Column3_B.C. NOV 2005" xfId="781"/>
    <cellStyle name="_Column3_B.S. Graf. ROF5 II°Q e 6ytd" xfId="782"/>
    <cellStyle name="_Column3_B.S.Dett. Prov.On.Op.Stra" xfId="783"/>
    <cellStyle name="_Column3_B.S.Dett. Prov.On.Op.Stra_159 - ladder 4d -28-11-05" xfId="784"/>
    <cellStyle name="_Column3_B.S.Dett. Prov.On.Op.Stra_MIX" xfId="785"/>
    <cellStyle name="_Column3_B.Sol. Prov.On.OP.STRA.DEF" xfId="786"/>
    <cellStyle name="_Column3_Bus. Sol. ON. PROV. OP. - STRA" xfId="787"/>
    <cellStyle name="_Column3_BUS.SOL. - Var. R.O. 3Q-9ytd" xfId="788"/>
    <cellStyle name="_Column3_C12_ Cash flow 2 last" xfId="789"/>
    <cellStyle name="_Column3_caricamento quarter 1" xfId="790"/>
    <cellStyle name="_Column3_Cartel1" xfId="791"/>
    <cellStyle name="_Column3_Cartel2" xfId="792"/>
    <cellStyle name="_Column3_Cartel2 (2)" xfId="793"/>
    <cellStyle name="_Column3_Cartel2_03_CFR Base-Best_4" xfId="794"/>
    <cellStyle name="_Column3_Cartel2_03_IndFin Bdg 04" xfId="795"/>
    <cellStyle name="_Column3_Cartel2_04 Bdgt per CDA 19 01  File 2" xfId="796"/>
    <cellStyle name="_Column3_Cartel2_1" xfId="797"/>
    <cellStyle name="_Column3_Cartel2_159 - ladder 4d -28-11-05" xfId="798"/>
    <cellStyle name="_Column3_Cartel2_Dati" xfId="799"/>
    <cellStyle name="_Column3_Cartel2_IndFinIT_Forecast1_04EnglVers" xfId="800"/>
    <cellStyle name="_Column3_Cartel2_MIX" xfId="801"/>
    <cellStyle name="_Column3_Cartel26" xfId="802"/>
    <cellStyle name="_Column3_Cartel3" xfId="803"/>
    <cellStyle name="_Column3_Cartel3_1" xfId="804"/>
    <cellStyle name="_Column3_Cartel31" xfId="805"/>
    <cellStyle name="_Column3_Cartel31_159 - ladder 4d -28-11-05" xfId="806"/>
    <cellStyle name="_Column3_Cartel31_MIX" xfId="807"/>
    <cellStyle name="_Column3_cash flow  per quarter" xfId="808"/>
    <cellStyle name="_Column3_Cash flow 2002-2006" xfId="809"/>
    <cellStyle name="_Column3_cash flow 2003 gruppo" xfId="810"/>
    <cellStyle name="_Column3_cash flow c13" xfId="811"/>
    <cellStyle name="_Column3_cash flow di  rof prova con codici" xfId="812"/>
    <cellStyle name="_Column3_cash flow industriali finanziarie" xfId="813"/>
    <cellStyle name="_Column3_cash flow rof 2" xfId="814"/>
    <cellStyle name="_Column3_CashFlow_formatFinance_Q4_F9+3 Full Year" xfId="815"/>
    <cellStyle name="_Column3_CDA27-3-03splitecopat" xfId="816"/>
    <cellStyle name="_Column3_CF Fiat Rof5 Analisti" xfId="817"/>
    <cellStyle name="_Column3_CFR 9 + 3 vs Piano Rilancio_3" xfId="818"/>
    <cellStyle name="_Column3_Comau Proventi Oneri full year" xfId="819"/>
    <cellStyle name="_Column3_Comau Proventi Oneri full year_159 - ladder 4d -28-11-05" xfId="820"/>
    <cellStyle name="_Column3_Comau Proventi Oneri full year_MIX" xfId="821"/>
    <cellStyle name="_Column3_D PFN 31-12- 2002 vs. 31-12-01" xfId="822"/>
    <cellStyle name="_Column3_D PFN 31-12- 2002 vs. 31-12-01_159 - ladder 4d -28-11-05" xfId="823"/>
    <cellStyle name="_Column3_D PFN 31-12- 2002 vs. 31-12-01_MIX" xfId="824"/>
    <cellStyle name="_Column3_D PFN 31-12-2003 vs. 31-12-02" xfId="825"/>
    <cellStyle name="_Column3_DATA_ENTRY" xfId="826"/>
    <cellStyle name="_Column3_DATA_ENTRY_159 - ladder 4d -28-11-05" xfId="827"/>
    <cellStyle name="_Column3_DATA_ENTRY_MIX" xfId="828"/>
    <cellStyle name="_Column3_DB - On Prov Str piano" xfId="829"/>
    <cellStyle name="_Column3_DB - PROV. ON.STRA" xfId="830"/>
    <cellStyle name="_Column3_DB Complessivo 02 03 04" xfId="831"/>
    <cellStyle name="_Column3_DB Discontinuing 031216Rev (version 1)" xfId="832"/>
    <cellStyle name="_Column3_DB OPS Settori DEF 13-11" xfId="833"/>
    <cellStyle name="_Column3_Delta Cambi" xfId="834"/>
    <cellStyle name="_Column3_Delta Cambi_159 - ladder 4d -28-11-05" xfId="835"/>
    <cellStyle name="_Column3_Delta Cambi_MIX" xfId="836"/>
    <cellStyle name="_Column3_DELTA marzo 2006" xfId="837"/>
    <cellStyle name="_Column3_delta perimetro 2vs ytd" xfId="838"/>
    <cellStyle name="_Column3_Dett. On. Prov. Op.- Stra. " xfId="839"/>
    <cellStyle name="_Column3_Dett. On. Prov. Op.- Stra. _159 - ladder 4d -28-11-05" xfId="840"/>
    <cellStyle name="_Column3_Dett. On. Prov. Op.- Stra. _MIX" xfId="841"/>
    <cellStyle name="_Column3_Dett. Prov.On.Op.Stra" xfId="842"/>
    <cellStyle name="_Column3_Dett. Prov.On.Op.Stra_159 - ladder 4d -28-11-05" xfId="843"/>
    <cellStyle name="_Column3_Dett. Prov.On.Op.Stra_MIX" xfId="844"/>
    <cellStyle name="_Column3_dettagli per memo ROF1" xfId="845"/>
    <cellStyle name="_Column3_DocxCEO Fcst Rev" xfId="846"/>
    <cellStyle name="_Column3_DocxCEO Fcst Rev_159 - ladder 4d -28-11-05" xfId="847"/>
    <cellStyle name="_Column3_DocxCEO Fcst Rev_MIX" xfId="848"/>
    <cellStyle name="_Column3_e-Cash flow by quarter" xfId="849"/>
    <cellStyle name="_Column3_Evoluzione npv 07-09-05" xfId="850"/>
    <cellStyle name="_Column3_FREE CASH FLOW" xfId="851"/>
    <cellStyle name="_Column3_FREE CASH FLOW." xfId="852"/>
    <cellStyle name="_Column3_Grafici" xfId="853"/>
    <cellStyle name="_Column3_Grafici Operating Q1" xfId="854"/>
    <cellStyle name="_Column3_Highlights" xfId="855"/>
    <cellStyle name="_Column3_Ind Fin 2 QT" xfId="856"/>
    <cellStyle name="_Column3_IndFinIT_Forecast1_04EnglVers" xfId="857"/>
    <cellStyle name="_Column3_Iniz. Dic. 05 solo f.l.p. 05-09-06" xfId="858"/>
    <cellStyle name="_Column3_JUNIOR - aggiornamento 07-10-15" xfId="859"/>
    <cellStyle name="_Column3_lineaccesori" xfId="860"/>
    <cellStyle name="_Column3_MEMO con TABELLE" xfId="861"/>
    <cellStyle name="_Column3_MIS 22" xfId="862"/>
    <cellStyle name="_Column3_MIS 26" xfId="863"/>
    <cellStyle name="_Column3_MIS2" xfId="864"/>
    <cellStyle name="_Column3_MIS2_1" xfId="865"/>
    <cellStyle name="_Column3_MIX" xfId="866"/>
    <cellStyle name="_Column3_MOD. 159 LWB CORR 07-06" xfId="867"/>
    <cellStyle name="_Column3_MOD. AGG. PER GEC (C. VITA 425.000) -publ.- 14-12-05" xfId="868"/>
    <cellStyle name="_Column3_MOD. CROMA F.L.P. 04-07-06 " xfId="869"/>
    <cellStyle name="_Column3_MOD. CROMA PER P.O.  06-09-06" xfId="870"/>
    <cellStyle name="_Column3_MOD. CROMA TOT.  26-07-06 " xfId="871"/>
    <cellStyle name="_Column3_N.DELTA HPE AGG 18-07-05 l.c. 07 vol 217000 " xfId="872"/>
    <cellStyle name="_Column3_NUOVO FORMAT enti di stato" xfId="873"/>
    <cellStyle name="_Column3_NUOVO FORMATPANDA SPORT 26 11" xfId="874"/>
    <cellStyle name="_Column3_On Prov Str C13" xfId="875"/>
    <cellStyle name="_Column3_On Prov Str C13_159 - ladder 4d -28-11-05" xfId="876"/>
    <cellStyle name="_Column3_On Prov Str C13_MIX" xfId="877"/>
    <cellStyle name="_Column3_Operativi e Straordinari CNH" xfId="878"/>
    <cellStyle name="_Column3_Operativi e Straordinari CNH_159 - ladder 4d -28-11-05" xfId="879"/>
    <cellStyle name="_Column3_Operativi e Straordinari CNH_MIX" xfId="880"/>
    <cellStyle name="_Column3_Operativi e Straordinari Iveco" xfId="881"/>
    <cellStyle name="_Column3_Operativi e Straordinari Iveco_159 - ladder 4d -28-11-05" xfId="882"/>
    <cellStyle name="_Column3_Operativi e Straordinari Iveco_MIX" xfId="883"/>
    <cellStyle name="_Column3_Perim 2004 e 4 T" xfId="884"/>
    <cellStyle name="_Column3_PIANO FIAT New Tariffe_311006" xfId="885"/>
    <cellStyle name="_Column3_Piano_Strategico_05-07_BaseBdg05_FL_Commerciale" xfId="886"/>
    <cellStyle name="_Column3_Piano_Strategico_05-07_BaseBdg05_LCV" xfId="887"/>
    <cellStyle name="_Column3_PianoRecupero" xfId="888"/>
    <cellStyle name="_Column3_Pivot ABC" xfId="889"/>
    <cellStyle name="_Column3_PRESENTAZIONE 627.000 VOLUMI CON 1.6 BZ" xfId="890"/>
    <cellStyle name="_Column3_Presentazione(Schema)" xfId="891"/>
    <cellStyle name="_Column3_ROF 03 06" xfId="892"/>
    <cellStyle name="_Column3_ROF 03 06_159 - ladder 4d -28-11-05" xfId="893"/>
    <cellStyle name="_Column3_ROF 03 06_MIX" xfId="894"/>
    <cellStyle name="_Column3_Sett.non Ind.- On.Prov.Op.&amp; Straord-Ris.Part. Toro Itedi Bus Sol" xfId="895"/>
    <cellStyle name="_Column3_Sett.non Ind.- On.Prov.Op.&amp; Straord-Ris.Part. Toro Itedi Bus Sol_159 - ladder 4d -28-11-05" xfId="896"/>
    <cellStyle name="_Column3_Sett.non Ind.- On.Prov.Op.&amp; Straord-Ris.Part. Toro Itedi Bus Sol_MIX" xfId="897"/>
    <cellStyle name="_Column3_simulazione costi serie speciali" xfId="898"/>
    <cellStyle name="_Column3_SINTESI 159 21 SETT schema" xfId="899"/>
    <cellStyle name="_Column3_SINTESI 159 7 SETT" xfId="900"/>
    <cellStyle name="_Column3_SINTESI 159 7 SETT3" xfId="901"/>
    <cellStyle name="_Column3_SINTESI 312 22 nov schema" xfId="902"/>
    <cellStyle name="_Column3_TDB Master File" xfId="903"/>
    <cellStyle name="_Column3_Teksid Proventi Oneri full year" xfId="904"/>
    <cellStyle name="_Column3_Teksid Proventi Oneri full year_159 - ladder 4d -28-11-05" xfId="905"/>
    <cellStyle name="_Column3_Teksid Proventi Oneri full year_MIX" xfId="906"/>
    <cellStyle name="_Column3_trimestri bozza" xfId="907"/>
    <cellStyle name="_Column3_trimestri bozza1" xfId="908"/>
    <cellStyle name="_Column3_varianze Auto" xfId="909"/>
    <cellStyle name="_Column3_Working Capital Grafici" xfId="910"/>
    <cellStyle name="_Column3_z-Riconciliazione 2 qt. c.f. analisti" xfId="911"/>
    <cellStyle name="_Column4" xfId="912"/>
    <cellStyle name="_Column4_09-CNH Flash report-2004_DB_frz_bis" xfId="913"/>
    <cellStyle name="_Column4_159 - ladder 4d -28-11-05" xfId="914"/>
    <cellStyle name="_Column4_CF Fiat Rof5 Analisti" xfId="915"/>
    <cellStyle name="_Column4_MIS2" xfId="916"/>
    <cellStyle name="_Column4_MIX" xfId="917"/>
    <cellStyle name="_Column4_z-Riconciliazione 2 qt. c.f. analisti" xfId="918"/>
    <cellStyle name="_Column5" xfId="919"/>
    <cellStyle name="_Column5_09-CNH Flash report-2004_DB_frz_bis" xfId="920"/>
    <cellStyle name="_Column5_159 - ladder 4d -28-11-05" xfId="921"/>
    <cellStyle name="_Column5_CF Fiat Rof5 Analisti" xfId="922"/>
    <cellStyle name="_Column5_MIS2" xfId="923"/>
    <cellStyle name="_Column5_MIX" xfId="924"/>
    <cellStyle name="_Column5_z-Riconciliazione 2 qt. c.f. analisti" xfId="925"/>
    <cellStyle name="_Column6" xfId="926"/>
    <cellStyle name="_Column6_09-CNH Flash report-2004_DB_frz_bis" xfId="927"/>
    <cellStyle name="_Column6_159 - ladder 4d -28-11-05" xfId="928"/>
    <cellStyle name="_Column6_CF Fiat Rof5 Analisti" xfId="929"/>
    <cellStyle name="_Column6_MIS2" xfId="930"/>
    <cellStyle name="_Column6_MIX" xfId="931"/>
    <cellStyle name="_Column6_z-Riconciliazione 2 qt. c.f. analisti" xfId="932"/>
    <cellStyle name="_Column7" xfId="933"/>
    <cellStyle name="_Column7_09-CNH Flash report-2004_DB_frz_bis" xfId="934"/>
    <cellStyle name="_Column7_159 - ladder 4d -28-11-05" xfId="935"/>
    <cellStyle name="_Column7_CF Fiat Rof5 Analisti" xfId="936"/>
    <cellStyle name="_Column7_MIS2" xfId="937"/>
    <cellStyle name="_Column7_MIX" xfId="938"/>
    <cellStyle name="_Column7_z-Riconciliazione 2 qt. c.f. analisti" xfId="939"/>
    <cellStyle name="_Data" xfId="940"/>
    <cellStyle name="_Data_00 File" xfId="941"/>
    <cellStyle name="_Data_00 File 2" xfId="942"/>
    <cellStyle name="_Data_01 Operativi e Straordinari vs Bdg &amp; LY SSD Auto" xfId="943"/>
    <cellStyle name="_Data_01 Operativi e Straordinari vs Bdg &amp; LY SSD Auto 2" xfId="944"/>
    <cellStyle name="_Data_01 Operativi e Straordinari vs Bdg &amp; LY SSD Auto_159 - ladder 4d -28-11-05" xfId="945"/>
    <cellStyle name="_Data_01 Operativi e Straordinari vs Bdg &amp; LY SSD Auto_MIX" xfId="946"/>
    <cellStyle name="_Data_02 CFR" xfId="947"/>
    <cellStyle name="_Data_02 CFR 2" xfId="948"/>
    <cellStyle name="_Data_02 CFR Frozen" xfId="949"/>
    <cellStyle name="_Data_02 CFR Frozen 2" xfId="950"/>
    <cellStyle name="_Data_02 CFR_159 - ladder 4d -28-11-05" xfId="951"/>
    <cellStyle name="_Data_02 CFR_MIX" xfId="952"/>
    <cellStyle name="_Data_02 Linea Memo Bdgt 04" xfId="953"/>
    <cellStyle name="_Data_02 Linea Memo Bdgt 04 2" xfId="954"/>
    <cellStyle name="_Data_02 Sintesi" xfId="955"/>
    <cellStyle name="_Data_02 Sintesi 2" xfId="956"/>
    <cellStyle name="_Data_020715_Analisi x Linea (Aggregati)" xfId="957"/>
    <cellStyle name="_Data_03 Actl CE SP CFL" xfId="958"/>
    <cellStyle name="_Data_03 Actl CE SP CFL 2" xfId="959"/>
    <cellStyle name="_Data_03 Bdgt" xfId="960"/>
    <cellStyle name="_Data_03 Bdgt 2" xfId="961"/>
    <cellStyle name="_Data_03 C 13 040217" xfId="962"/>
    <cellStyle name="_Data_03 CE SP CFL" xfId="963"/>
    <cellStyle name="_Data_03 CE SP CFL 2" xfId="964"/>
    <cellStyle name="_Data_03 CFR Old New" xfId="965"/>
    <cellStyle name="_Data_03 CFR Old New 2" xfId="966"/>
    <cellStyle name="_Data_03 Linea Actl" xfId="967"/>
    <cellStyle name="_Data_03 Linea Actl 2" xfId="968"/>
    <cellStyle name="_Data_03 Memo fcst" xfId="969"/>
    <cellStyle name="_Data_03 Sintesi New Plan" xfId="970"/>
    <cellStyle name="_Data_03 Sintesi New Plan 2" xfId="971"/>
    <cellStyle name="_Data_03 Sintesi New Plan per Budget" xfId="972"/>
    <cellStyle name="_Data_03 Sintesi New Plan per Budget 2" xfId="973"/>
    <cellStyle name="_Data_03 Trimestralizzato" xfId="974"/>
    <cellStyle name="_Data_03 Trimestralizzato 2" xfId="975"/>
    <cellStyle name="_Data_03_CFR Base-Best_4" xfId="976"/>
    <cellStyle name="_Data_03_CFR Base-Best_4 2" xfId="977"/>
    <cellStyle name="_Data_03_IndFin Bdg 04" xfId="978"/>
    <cellStyle name="_Data_03-02-12 Cash Flow Q4  Year end GPS" xfId="979"/>
    <cellStyle name="_Data_030321_CE-SPA-CF Fcst 6+6_Mens-Trim_2" xfId="980"/>
    <cellStyle name="_Data_030321_CE-SPA-CF Fcst 6+6_Mens-Trim_2_159 - ladder 4d -28-11-05" xfId="981"/>
    <cellStyle name="_Data_030321_CE-SPA-CF Fcst 6+6_Mens-Trim_2_MIX" xfId="982"/>
    <cellStyle name="_Data_030527_Piano di Rilancio" xfId="983"/>
    <cellStyle name="_Data_031014_DB OPStr" xfId="984"/>
    <cellStyle name="_Data_031121_analisi trim bdg04" xfId="985"/>
    <cellStyle name="_Data_031212_DB OPS" xfId="986"/>
    <cellStyle name="_Data_031222_DB OPS" xfId="987"/>
    <cellStyle name="_Data_04 Bdgt per CDA 19 01  File 2" xfId="988"/>
    <cellStyle name="_Data_04 Bdgt per CDA 19 01  File 2 2" xfId="989"/>
    <cellStyle name="_Data_04 Bdgt per CDA 19 01 s c" xfId="990"/>
    <cellStyle name="_Data_04 Bdgt per CDA 19 01 s c 2" xfId="991"/>
    <cellStyle name="_Data_04 CFR2_MeseProgr." xfId="992"/>
    <cellStyle name="_Data_04 CFR2_MeseProgr. 2" xfId="993"/>
    <cellStyle name="_Data_04 CFR2_MeseProgr._159 - ladder 4d -28-11-05" xfId="994"/>
    <cellStyle name="_Data_04 CFR2_MeseProgr._MIX" xfId="995"/>
    <cellStyle name="_Data_04 OPSt 02 07" xfId="996"/>
    <cellStyle name="_Data_05 bdg ridotto" xfId="997"/>
    <cellStyle name="_Data_05 Bdgt per CDA 19 01" xfId="998"/>
    <cellStyle name="_Data_05 Bdgt per CDA 19 01 2" xfId="999"/>
    <cellStyle name="_Data_05 CFR 1" xfId="1000"/>
    <cellStyle name="_Data_05 CFR 1 2" xfId="1001"/>
    <cellStyle name="_Data_05 CFR 1 Frozen" xfId="1002"/>
    <cellStyle name="_Data_05 CFR 1 Frozen 2" xfId="1003"/>
    <cellStyle name="_Data_05 Linea ROF" xfId="1004"/>
    <cellStyle name="_Data_06 Marelli Proventi Oneri full year" xfId="1005"/>
    <cellStyle name="_Data_06 Marelli Proventi Oneri full year 2" xfId="1006"/>
    <cellStyle name="_Data_06 Marelli Proventi Oneri full year_159 - ladder 4d -28-11-05" xfId="1007"/>
    <cellStyle name="_Data_06 Marelli Proventi Oneri full year_MIX" xfId="1008"/>
    <cellStyle name="_Data_06_DBOPS_Actl_C13" xfId="1009"/>
    <cellStyle name="_Data_08 Cambi" xfId="1010"/>
    <cellStyle name="_Data_08 Cambi 2" xfId="1011"/>
    <cellStyle name="_Data_08 Memo 9 + 3" xfId="1012"/>
    <cellStyle name="_Data_08 Memo ROF Last" xfId="1013"/>
    <cellStyle name="_Data_08 Settori Settembre" xfId="1014"/>
    <cellStyle name="_Data_09 Actl CE SP CFL" xfId="1015"/>
    <cellStyle name="_Data_09 Actl CE SP CFL 2" xfId="1016"/>
    <cellStyle name="_Data_09-CNH Flash report-2004_DB_frz_bis" xfId="1017"/>
    <cellStyle name="_Data_09-CNH Flash report-2004_DB_frz_bis 2" xfId="1018"/>
    <cellStyle name="_Data_10 Summary" xfId="1019"/>
    <cellStyle name="_Data_10 Summary 2" xfId="1020"/>
    <cellStyle name="_Data_10 Summary_159 - ladder 4d -28-11-05" xfId="1021"/>
    <cellStyle name="_Data_10 Summary_MIX" xfId="1022"/>
    <cellStyle name="_Data_13 Margini di Miglior.FERRARI" xfId="1023"/>
    <cellStyle name="_Data_13 Margini di Miglior.FERRARI 2" xfId="1024"/>
    <cellStyle name="_Data_13 Margini di Miglior.FERRARI_159 - ladder 4d -28-11-05" xfId="1025"/>
    <cellStyle name="_Data_13 Margini di Miglior.FERRARI_MIX" xfId="1026"/>
    <cellStyle name="_Data_13 Margini di Miglior.MARELLI" xfId="1027"/>
    <cellStyle name="_Data_13 Margini di Miglior.MARELLI 2" xfId="1028"/>
    <cellStyle name="_Data_13 Margini di Miglior.MARELLI_159 - ladder 4d -28-11-05" xfId="1029"/>
    <cellStyle name="_Data_13 Margini di Miglior.MARELLI_MIX" xfId="1030"/>
    <cellStyle name="_Data_159 - ladder 4d -28-11-05" xfId="1031"/>
    <cellStyle name="_Data_24-02-12 Cash Flow Q4 &amp; Year end GPS" xfId="1032"/>
    <cellStyle name="_Data_940 627.000 volumi  1.6 BZ 7,5%" xfId="1033"/>
    <cellStyle name="_Data_955 230 CV_AT6 Gennaio 2010 gdx gen09 2603071" xfId="1034"/>
    <cellStyle name="_Data_955 230 CV_AT6 Gennaio 2010 gdx gen09 2603071 2" xfId="1035"/>
    <cellStyle name="_Data_955 Mix versioni allestimenti 030907 x LACROCE" xfId="1036"/>
    <cellStyle name="_Data_955 Mix versioni allestimenti 030907 x LACROCE 2" xfId="1037"/>
    <cellStyle name="_Data_a-D PFN 31-12-2003 vs. 31-12-02" xfId="1038"/>
    <cellStyle name="_Data_a-D PFN 31-12-2003 vs. 31-12-02 2" xfId="1039"/>
    <cellStyle name="_Data_ASaetta2" xfId="1040"/>
    <cellStyle name="_Data_ASaetta2_05 bdg ridotto" xfId="1041"/>
    <cellStyle name="_Data_ASaetta2_05_12_03_DB Comm " xfId="1042"/>
    <cellStyle name="_Data_ASaetta2_06_DBOPS_Actl_C13" xfId="1043"/>
    <cellStyle name="_Data_ASaetta2_08 Settori Settembre" xfId="1044"/>
    <cellStyle name="_Data_ASaetta2_1" xfId="1045"/>
    <cellStyle name="_Data_ASaetta2_12 CFR C12" xfId="1046"/>
    <cellStyle name="_Data_ASaetta2_159 - ladder 4d -28-11-05" xfId="1047"/>
    <cellStyle name="_Data_ASaetta2_30_06_04_Plan_05_07_DB Comm" xfId="1048"/>
    <cellStyle name="_Data_ASaetta2_31_03_04_DB Comm" xfId="1049"/>
    <cellStyle name="_Data_ASaetta2_940 627.000 volumi  1.6 BZ 7,5%" xfId="1050"/>
    <cellStyle name="_Data_ASaetta2_955 230 CV_AT6 Gennaio 2010 gdx gen09 2603071" xfId="1051"/>
    <cellStyle name="_Data_ASaetta2_955 Mix versioni allestimenti 030907 x LACROCE" xfId="1052"/>
    <cellStyle name="_Data_ASaetta2_Auto 25_11_03_DB Comm Graph" xfId="1053"/>
    <cellStyle name="_Data_ASaetta2_Auto Cash flow 2003-Bdg 2004" xfId="1054"/>
    <cellStyle name="_Data_ASaetta2_Auto Cash flow 2003-Bdg 20041" xfId="1055"/>
    <cellStyle name="_Data_ASaetta2_B.C. NOV 2005" xfId="1056"/>
    <cellStyle name="_Data_ASaetta2_Cartel2" xfId="1057"/>
    <cellStyle name="_Data_ASaetta2_Cartel2 (2)" xfId="1058"/>
    <cellStyle name="_Data_ASaetta2_Cartel26" xfId="1059"/>
    <cellStyle name="_Data_ASaetta2_Cartel3" xfId="1060"/>
    <cellStyle name="_Data_ASaetta2_CashFlow_formatFinance_Q4_F9+3 Full Year" xfId="1061"/>
    <cellStyle name="_Data_ASaetta2_CashFlowTrend2003" xfId="1062"/>
    <cellStyle name="_Data_ASaetta2_CDA27-3-03splitecopat" xfId="1063"/>
    <cellStyle name="_Data_ASaetta2_CFR 9 + 3 vs Piano Rilancio_4" xfId="1064"/>
    <cellStyle name="_Data_ASaetta2_DB OPS Settori DEF 13-11" xfId="1065"/>
    <cellStyle name="_Data_ASaetta2_DELTA marzo 2006" xfId="1066"/>
    <cellStyle name="_Data_ASaetta2_Evoluzione npv 07-09-05" xfId="1067"/>
    <cellStyle name="_Data_ASaetta2_Financials" xfId="1068"/>
    <cellStyle name="_Data_ASaetta2_Iniz. Dic. 05 solo f.l.p. 05-09-06" xfId="1069"/>
    <cellStyle name="_Data_ASaetta2_Invoices CNH" xfId="1070"/>
    <cellStyle name="_Data_ASaetta2_Iveco CNH 18_12_03_DB Comm Graph" xfId="1071"/>
    <cellStyle name="_Data_ASaetta2_JUNIOR - aggiornamento 07-10-15" xfId="1072"/>
    <cellStyle name="_Data_ASaetta2_lineaccesori" xfId="1073"/>
    <cellStyle name="_Data_ASaetta2_MIX" xfId="1074"/>
    <cellStyle name="_Data_ASaetta2_MOD. 159 LWB CORR 07-06" xfId="1075"/>
    <cellStyle name="_Data_ASaetta2_MOD. AGG. PER GEC (C. VITA 425.000) -publ.- 14-12-05" xfId="1076"/>
    <cellStyle name="_Data_ASaetta2_MOD. CROMA F.L.P. 04-07-06 " xfId="1077"/>
    <cellStyle name="_Data_ASaetta2_MOD. CROMA PER P.O.  06-09-06" xfId="1078"/>
    <cellStyle name="_Data_ASaetta2_MOD. CROMA TOT.  26-07-06 " xfId="1079"/>
    <cellStyle name="_Data_ASaetta2_N.DELTA HPE AGG 18-07-05 l.c. 07 vol 217000 " xfId="1080"/>
    <cellStyle name="_Data_ASaetta2_NUOVO FORMAT enti di stato" xfId="1081"/>
    <cellStyle name="_Data_ASaetta2_PIANO FIAT New Tariffe_311006" xfId="1082"/>
    <cellStyle name="_Data_ASaetta2_Piano_Strategico_05-07_BaseBdg05_FL_Commerciale" xfId="1083"/>
    <cellStyle name="_Data_ASaetta2_Piano_Strategico_05-07_BaseBdg05_LCV" xfId="1084"/>
    <cellStyle name="_Data_ASaetta2_PianoRecupero" xfId="1085"/>
    <cellStyle name="_Data_ASaetta2_PRESENTAZIONE 627.000 VOLUMI CON 1.6 BZ" xfId="1086"/>
    <cellStyle name="_Data_ASaetta2_Presentazione(Schema)" xfId="1087"/>
    <cellStyle name="_Data_ASaetta2_simulazione costi serie speciali" xfId="1088"/>
    <cellStyle name="_Data_ASaetta2_SINTESI 159 21 SETT schema" xfId="1089"/>
    <cellStyle name="_Data_ASaetta2_SINTESI 159 7 SETT" xfId="1090"/>
    <cellStyle name="_Data_ASaetta2_SINTESI 159 7 SETT3" xfId="1091"/>
    <cellStyle name="_Data_ASaetta2_SINTESI 312 22 nov schema" xfId="1092"/>
    <cellStyle name="_Data_ASaetta3" xfId="1093"/>
    <cellStyle name="_Data_ASaetta6" xfId="1094"/>
    <cellStyle name="_Data_Avio Graf" xfId="1095"/>
    <cellStyle name="_Data_Avio Graf 2" xfId="1096"/>
    <cellStyle name="_Data_Avio Graf_159 - ladder 4d -28-11-05" xfId="1097"/>
    <cellStyle name="_Data_Avio Graf_MIX" xfId="1098"/>
    <cellStyle name="_Data_Avio Proventi Oneri full year" xfId="1099"/>
    <cellStyle name="_Data_Avio Proventi Oneri full year 2" xfId="1100"/>
    <cellStyle name="_Data_Avio Proventi Oneri full year_159 - ladder 4d -28-11-05" xfId="1101"/>
    <cellStyle name="_Data_Avio Proventi Oneri full year_MIX" xfId="1102"/>
    <cellStyle name="_Data_B.C. NOV 2005" xfId="1103"/>
    <cellStyle name="_Data_B.S. Graf. ROF5 II°Q e 6ytd" xfId="1104"/>
    <cellStyle name="_Data_B.S. Graf. ROF5 II°Q e 6ytd 2" xfId="1105"/>
    <cellStyle name="_Data_B.S.Dett. Prov.On.Op.Stra" xfId="1106"/>
    <cellStyle name="_Data_B.S.Dett. Prov.On.Op.Stra_159 - ladder 4d -28-11-05" xfId="1107"/>
    <cellStyle name="_Data_B.S.Dett. Prov.On.Op.Stra_MIX" xfId="1108"/>
    <cellStyle name="_Data_B.Sol. Prov.On.OP.STRA.DEF" xfId="1109"/>
    <cellStyle name="_Data_Bdg '04 cons" xfId="1110"/>
    <cellStyle name="_Data_Bdg '04 cons 2" xfId="1111"/>
    <cellStyle name="_Data_Bus. Sol. ON. PROV. OP. - STRA" xfId="1112"/>
    <cellStyle name="_Data_Bus. Sol. ON. PROV. OP. - STRA 2" xfId="1113"/>
    <cellStyle name="_Data_BUS.SOL. - Var. R.O. 3Q-9ytd" xfId="1114"/>
    <cellStyle name="_Data_C12_ Cash flow 2 last" xfId="1115"/>
    <cellStyle name="_Data_C12_ Cash flow 2 last 2" xfId="1116"/>
    <cellStyle name="_Data_Cambi 03-04 bdg04(comp)" xfId="1117"/>
    <cellStyle name="_Data_Cambi 03-04 bdg04(comp) 2" xfId="1118"/>
    <cellStyle name="_Data_caricamento quarter 1" xfId="1119"/>
    <cellStyle name="_Data_Cartel1" xfId="1120"/>
    <cellStyle name="_Data_Cartel1 2" xfId="1121"/>
    <cellStyle name="_Data_Cartel1_06_DBOPS_Actl_C13" xfId="1122"/>
    <cellStyle name="_Data_Cartel1_06_DBOPS_Actl_C13 2" xfId="1123"/>
    <cellStyle name="_Data_Cartel1_Cartel1" xfId="1124"/>
    <cellStyle name="_Data_Cartel1_Cartel31" xfId="1125"/>
    <cellStyle name="_Data_Cartel1_Cartel31 2" xfId="1126"/>
    <cellStyle name="_Data_Cartel1_cash flow  per quarter" xfId="1127"/>
    <cellStyle name="_Data_Cartel1_cash flow c13" xfId="1128"/>
    <cellStyle name="_Data_Cartel1_cash flow c13 2" xfId="1129"/>
    <cellStyle name="_Data_Cartel1_dettagli per memo ROF1" xfId="1130"/>
    <cellStyle name="_Data_Cartel1_e-Cash flow by quarter" xfId="1131"/>
    <cellStyle name="_Data_Cartel2" xfId="1132"/>
    <cellStyle name="_Data_Cartel2 (2)" xfId="1133"/>
    <cellStyle name="_Data_Cartel2 (2) 2" xfId="1134"/>
    <cellStyle name="_Data_Cartel2_03_CFR Base-Best_4" xfId="1135"/>
    <cellStyle name="_Data_Cartel2_03_IndFin Bdg 04" xfId="1136"/>
    <cellStyle name="_Data_Cartel2_03_IndFin Bdg 04 2" xfId="1137"/>
    <cellStyle name="_Data_Cartel2_04 Bdgt per CDA 19 01  File 2" xfId="1138"/>
    <cellStyle name="_Data_Cartel2_1" xfId="1139"/>
    <cellStyle name="_Data_Cartel2_1 2" xfId="1140"/>
    <cellStyle name="_Data_Cartel2_159 - ladder 4d -28-11-05" xfId="1141"/>
    <cellStyle name="_Data_Cartel2_Dati" xfId="1142"/>
    <cellStyle name="_Data_Cartel2_IndFinIT_Forecast1_04EnglVers" xfId="1143"/>
    <cellStyle name="_Data_Cartel2_IndFinIT_Forecast1_04EnglVers 2" xfId="1144"/>
    <cellStyle name="_Data_Cartel2_MIX" xfId="1145"/>
    <cellStyle name="_Data_Cartel26" xfId="1146"/>
    <cellStyle name="_Data_Cartel3" xfId="1147"/>
    <cellStyle name="_Data_Cartel3 2" xfId="1148"/>
    <cellStyle name="_Data_Cartel3_1" xfId="1149"/>
    <cellStyle name="_Data_Cartel31" xfId="1150"/>
    <cellStyle name="_Data_Cartel31_159 - ladder 4d -28-11-05" xfId="1151"/>
    <cellStyle name="_Data_Cartel31_MIX" xfId="1152"/>
    <cellStyle name="_Data_cash flow  per quarter" xfId="1153"/>
    <cellStyle name="_Data_cash flow  per quarter 2" xfId="1154"/>
    <cellStyle name="_Data_Cash flow 2002-2006" xfId="1155"/>
    <cellStyle name="_Data_Cash flow 2002-2006 2" xfId="1156"/>
    <cellStyle name="_Data_cash flow 2003 gruppo" xfId="1157"/>
    <cellStyle name="_Data_cash flow 2003 gruppo 2" xfId="1158"/>
    <cellStyle name="_Data_cash flow c13" xfId="1159"/>
    <cellStyle name="_Data_cash flow di  rof prova con codici" xfId="1160"/>
    <cellStyle name="_Data_cash flow di  rof prova con codici 2" xfId="1161"/>
    <cellStyle name="_Data_cash flow industriali finanziarie" xfId="1162"/>
    <cellStyle name="_Data_cash flow industriali finanziarie 2" xfId="1163"/>
    <cellStyle name="_Data_cash flow rof 2" xfId="1164"/>
    <cellStyle name="_Data_cash flow rof 2 2" xfId="1165"/>
    <cellStyle name="_Data_CashFlow_formatFinance_Q4_F9+3 Full Year" xfId="1166"/>
    <cellStyle name="_Data_CDA27-3-03splitecopat" xfId="1167"/>
    <cellStyle name="_Data_CDA27-3-03splitecopat 2" xfId="1168"/>
    <cellStyle name="_Data_CF Fiat Rof5 Analisti" xfId="1169"/>
    <cellStyle name="_Data_CFR 9 + 3 vs Piano Rilancio_3" xfId="1170"/>
    <cellStyle name="_Data_CFR 9 + 3 vs Piano Rilancio_3 2" xfId="1171"/>
    <cellStyle name="_Data_CFR 9 + 3 vs Piano Rilancio_4" xfId="1172"/>
    <cellStyle name="_Data_CFR 9 + 3 vs Piano Rilancio_4 2" xfId="1173"/>
    <cellStyle name="_Data_Comau Proventi Oneri full year" xfId="1174"/>
    <cellStyle name="_Data_Comau Proventi Oneri full year 2" xfId="1175"/>
    <cellStyle name="_Data_Comau Proventi Oneri full year_159 - ladder 4d -28-11-05" xfId="1176"/>
    <cellStyle name="_Data_Comau Proventi Oneri full year_MIX" xfId="1177"/>
    <cellStyle name="_Data_Commercial" xfId="1178"/>
    <cellStyle name="_Data_Commercial 2" xfId="1179"/>
    <cellStyle name="_Data_D PFN 31-12- 2002 vs. 31-12-01" xfId="1180"/>
    <cellStyle name="_Data_D PFN 31-12- 2002 vs. 31-12-01 2" xfId="1181"/>
    <cellStyle name="_Data_D PFN 31-12- 2002 vs. 31-12-01_159 - ladder 4d -28-11-05" xfId="1182"/>
    <cellStyle name="_Data_D PFN 31-12- 2002 vs. 31-12-01_MIX" xfId="1183"/>
    <cellStyle name="_Data_D PFN 31-12-2003 vs. 31-12-02" xfId="1184"/>
    <cellStyle name="_Data_D PFN 31-12-2003 vs. 31-12-02 2" xfId="1185"/>
    <cellStyle name="_Data_DATA_ENTRY" xfId="1186"/>
    <cellStyle name="_Data_DATA_ENTRY_159 - ladder 4d -28-11-05" xfId="1187"/>
    <cellStyle name="_Data_DATA_ENTRY_MIX" xfId="1188"/>
    <cellStyle name="_Data_DB - On Prov Str piano" xfId="1189"/>
    <cellStyle name="_Data_DB - PROV. ON.STRA" xfId="1190"/>
    <cellStyle name="_Data_DB - PROV. ON.STRA 2" xfId="1191"/>
    <cellStyle name="_Data_DB Complessivo 02 03 04" xfId="1192"/>
    <cellStyle name="_Data_DB Complessivo 02 03 04 2" xfId="1193"/>
    <cellStyle name="_Data_DB Discontinuing 031216Rev (version 1)" xfId="1194"/>
    <cellStyle name="_Data_DB OPS Settori DEF 13-11" xfId="1195"/>
    <cellStyle name="_Data_Delta Cambi" xfId="1196"/>
    <cellStyle name="_Data_Delta Cambi_159 - ladder 4d -28-11-05" xfId="1197"/>
    <cellStyle name="_Data_Delta Cambi_MIX" xfId="1198"/>
    <cellStyle name="_Data_DELTA marzo 2006" xfId="1199"/>
    <cellStyle name="_Data_delta perimetro 2vs ytd" xfId="1200"/>
    <cellStyle name="_Data_delta perimetro 2vs ytd 2" xfId="1201"/>
    <cellStyle name="_Data_Dett. On. Prov. Op.- Stra. " xfId="1202"/>
    <cellStyle name="_Data_Dett. On. Prov. Op.- Stra. _159 - ladder 4d -28-11-05" xfId="1203"/>
    <cellStyle name="_Data_Dett. On. Prov. Op.- Stra. _MIX" xfId="1204"/>
    <cellStyle name="_Data_Dett. Prov.On.Op.Stra" xfId="1205"/>
    <cellStyle name="_Data_Dett. Prov.On.Op.Stra_159 - ladder 4d -28-11-05" xfId="1206"/>
    <cellStyle name="_Data_Dett. Prov.On.Op.Stra_MIX" xfId="1207"/>
    <cellStyle name="_Data_dettagli per memo ROF1" xfId="1208"/>
    <cellStyle name="_Data_dettagli per memo ROF1 2" xfId="1209"/>
    <cellStyle name="_Data_DocxCEO Fcst Rev" xfId="1210"/>
    <cellStyle name="_Data_DocxCEO Fcst Rev_159 - ladder 4d -28-11-05" xfId="1211"/>
    <cellStyle name="_Data_DocxCEO Fcst Rev_MIX" xfId="1212"/>
    <cellStyle name="_Data_e-Cash flow by quarter" xfId="1213"/>
    <cellStyle name="_Data_e-Cash flow by quarter 2" xfId="1214"/>
    <cellStyle name="_Data_Evoluzione npv 07-09-05" xfId="1215"/>
    <cellStyle name="_Data_File Varianze HD budget 2004" xfId="1216"/>
    <cellStyle name="_Data_File Varianze HD budget 2004 2" xfId="1217"/>
    <cellStyle name="_Data_Financials" xfId="1218"/>
    <cellStyle name="_Data_Financials 2" xfId="1219"/>
    <cellStyle name="_Data_FREE CASH FLOW" xfId="1220"/>
    <cellStyle name="_Data_FREE CASH FLOW." xfId="1221"/>
    <cellStyle name="_Data_Grafici" xfId="1222"/>
    <cellStyle name="_Data_Grafici Operating Q1" xfId="1223"/>
    <cellStyle name="_Data_Grafici Operating Q1 2" xfId="1224"/>
    <cellStyle name="_Data_Highlights" xfId="1225"/>
    <cellStyle name="_Data_Highlights 2" xfId="1226"/>
    <cellStyle name="_Data_Ind Fin 2 QT" xfId="1227"/>
    <cellStyle name="_Data_IndFinIT_Forecast1_04EnglVers" xfId="1228"/>
    <cellStyle name="_Data_Iniz. Dic. 05 solo f.l.p. 05-09-06" xfId="1229"/>
    <cellStyle name="_Data_JUNIOR - aggiornamento 07-10-15" xfId="1230"/>
    <cellStyle name="_Data_JUNIOR - aggiornamento 07-10-15 2" xfId="1231"/>
    <cellStyle name="_Data_lineaccesori" xfId="1232"/>
    <cellStyle name="_Data_lineaccesori 2" xfId="1233"/>
    <cellStyle name="_Data_MEMO con TABELLE" xfId="1234"/>
    <cellStyle name="_Data_MIS 22" xfId="1235"/>
    <cellStyle name="_Data_MIS 22 2" xfId="1236"/>
    <cellStyle name="_Data_MIS 26" xfId="1237"/>
    <cellStyle name="_Data_MIS 26 2" xfId="1238"/>
    <cellStyle name="_Data_MIS 27" xfId="1239"/>
    <cellStyle name="_Data_MIS 27 2" xfId="1240"/>
    <cellStyle name="_Data_MIS2" xfId="1241"/>
    <cellStyle name="_Data_MIS2 2" xfId="1242"/>
    <cellStyle name="_Data_MIS2_1" xfId="1243"/>
    <cellStyle name="_Data_MIS2_1 2" xfId="1244"/>
    <cellStyle name="_Data_MIX" xfId="1245"/>
    <cellStyle name="_Data_MOD. 159 LWB CORR 07-06" xfId="1246"/>
    <cellStyle name="_Data_MOD. AGG. PER GEC (C. VITA 425.000) -publ.- 14-12-05" xfId="1247"/>
    <cellStyle name="_Data_MOD. AGG. PER GEC (C. VITA 425.000) -publ.- 14-12-05 2" xfId="1248"/>
    <cellStyle name="_Data_MOD. CROMA F.L.P. 04-07-06 " xfId="1249"/>
    <cellStyle name="_Data_MOD. CROMA PER P.O.  06-09-06" xfId="1250"/>
    <cellStyle name="_Data_MOD. CROMA TOT.  26-07-06 " xfId="1251"/>
    <cellStyle name="_Data_N.DELTA HPE AGG 18-07-05 l.c. 07 vol 217000 " xfId="1252"/>
    <cellStyle name="_Data_NUOVO FORMAT enti di stato" xfId="1253"/>
    <cellStyle name="_Data_NUOVO FORMATPANDA SPORT 26 11" xfId="1254"/>
    <cellStyle name="_Data_On Prov Str C13" xfId="1255"/>
    <cellStyle name="_Data_On Prov Str C13_159 - ladder 4d -28-11-05" xfId="1256"/>
    <cellStyle name="_Data_On Prov Str C13_MIX" xfId="1257"/>
    <cellStyle name="_Data_Operativi e Straordinari CNH" xfId="1258"/>
    <cellStyle name="_Data_Operativi e Straordinari CNH 2" xfId="1259"/>
    <cellStyle name="_Data_Operativi e Straordinari CNH_159 - ladder 4d -28-11-05" xfId="1260"/>
    <cellStyle name="_Data_Operativi e Straordinari CNH_MIX" xfId="1261"/>
    <cellStyle name="_Data_Operativi e Straordinari Iveco" xfId="1262"/>
    <cellStyle name="_Data_Operativi e Straordinari Iveco 2" xfId="1263"/>
    <cellStyle name="_Data_Operativi e Straordinari Iveco_159 - ladder 4d -28-11-05" xfId="1264"/>
    <cellStyle name="_Data_Operativi e Straordinari Iveco_MIX" xfId="1265"/>
    <cellStyle name="_Data_Perim 2004" xfId="1266"/>
    <cellStyle name="_Data_Perim 2004 2" xfId="1267"/>
    <cellStyle name="_Data_Perim 2004 e 4 T" xfId="1268"/>
    <cellStyle name="_Data_Perim 2004 e 4 T 2" xfId="1269"/>
    <cellStyle name="_Data_PIANO FIAT New Tariffe_311006" xfId="1270"/>
    <cellStyle name="_Data_Piano_Strategico_05-07_BaseBdg05_FL_Commerciale" xfId="1271"/>
    <cellStyle name="_Data_Piano_Strategico_05-07_BaseBdg05_LCV" xfId="1272"/>
    <cellStyle name="_Data_Piano_Strategico_05-07_BaseBdg05_LCV 2" xfId="1273"/>
    <cellStyle name="_Data_PianoRecupero" xfId="1274"/>
    <cellStyle name="_Data_Pivot ABC" xfId="1275"/>
    <cellStyle name="_Data_PRESENTAZIONE 627.000 VOLUMI CON 1.6 BZ" xfId="1276"/>
    <cellStyle name="_Data_Presentazione(Schema)" xfId="1277"/>
    <cellStyle name="_Data_ROF 03 06" xfId="1278"/>
    <cellStyle name="_Data_ROF 03 06 2" xfId="1279"/>
    <cellStyle name="_Data_ROF 03 06_159 - ladder 4d -28-11-05" xfId="1280"/>
    <cellStyle name="_Data_ROF 03 06_MIX" xfId="1281"/>
    <cellStyle name="_Data_Sett.non Ind.- On.Prov.Op.&amp; Straord-Ris.Part. Toro Itedi Bus Sol" xfId="1282"/>
    <cellStyle name="_Data_Sett.non Ind.- On.Prov.Op.&amp; Straord-Ris.Part. Toro Itedi Bus Sol 2" xfId="1283"/>
    <cellStyle name="_Data_Sett.non Ind.- On.Prov.Op.&amp; Straord-Ris.Part. Toro Itedi Bus Sol_159 - ladder 4d -28-11-05" xfId="1284"/>
    <cellStyle name="_Data_Sett.non Ind.- On.Prov.Op.&amp; Straord-Ris.Part. Toro Itedi Bus Sol_MIX" xfId="1285"/>
    <cellStyle name="_Data_simulazione costi serie speciali" xfId="1286"/>
    <cellStyle name="_Data_simulazione costi serie speciali 2" xfId="1287"/>
    <cellStyle name="_Data_SINTESI 159 21 SETT schema" xfId="1288"/>
    <cellStyle name="_Data_SINTESI 159 7 SETT" xfId="1289"/>
    <cellStyle name="_Data_SINTESI 159 7 SETT3" xfId="1290"/>
    <cellStyle name="_Data_SINTESI 312 22 nov schema" xfId="1291"/>
    <cellStyle name="_Data_TDB Master File" xfId="1292"/>
    <cellStyle name="_Data_Teksid Proventi Oneri full year" xfId="1293"/>
    <cellStyle name="_Data_Teksid Proventi Oneri full year 2" xfId="1294"/>
    <cellStyle name="_Data_Teksid Proventi Oneri full year_159 - ladder 4d -28-11-05" xfId="1295"/>
    <cellStyle name="_Data_Teksid Proventi Oneri full year_MIX" xfId="1296"/>
    <cellStyle name="_Data_trimestri bozza" xfId="1297"/>
    <cellStyle name="_Data_trimestri bozza 2" xfId="1298"/>
    <cellStyle name="_Data_trimestri bozza1" xfId="1299"/>
    <cellStyle name="_Data_trimestri bozza1 2" xfId="1300"/>
    <cellStyle name="_Data_varianze Auto" xfId="1301"/>
    <cellStyle name="_Data_varianze Auto 2" xfId="1302"/>
    <cellStyle name="_Data_Working Capital Grafici" xfId="1303"/>
    <cellStyle name="_Data_z-Riconciliazione 2 qt. c.f. analisti" xfId="1304"/>
    <cellStyle name="_Data_z-Riconciliazione 2 qt. c.f. analisti 2" xfId="1305"/>
    <cellStyle name="_Header" xfId="1306"/>
    <cellStyle name="_Header_00 File" xfId="1307"/>
    <cellStyle name="_Header_01 Operativi e Straordinari vs Bdg &amp; LY SSD Auto" xfId="1308"/>
    <cellStyle name="_Header_01 Operativi e Straordinari vs Bdg &amp; LY SSD Auto_159 - ladder 4d -28-11-05" xfId="1309"/>
    <cellStyle name="_Header_01 Operativi e Straordinari vs Bdg &amp; LY SSD Auto_MIX" xfId="1310"/>
    <cellStyle name="_Header_02 CFR" xfId="1311"/>
    <cellStyle name="_Header_02 CFR Frozen" xfId="1312"/>
    <cellStyle name="_Header_02 CFR_159 - ladder 4d -28-11-05" xfId="1313"/>
    <cellStyle name="_Header_02 CFR_MIX" xfId="1314"/>
    <cellStyle name="_Header_02 Linea Memo Bdgt 04" xfId="1315"/>
    <cellStyle name="_Header_02 Sintesi" xfId="1316"/>
    <cellStyle name="_Header_020715_Analisi x Linea (Aggregati)" xfId="1317"/>
    <cellStyle name="_Header_03 Actl CE SP CFL" xfId="1318"/>
    <cellStyle name="_Header_03 Bdgt" xfId="1319"/>
    <cellStyle name="_Header_03 C 13 040217" xfId="1320"/>
    <cellStyle name="_Header_03 CE SP CFL" xfId="1321"/>
    <cellStyle name="_Header_03 CFR Old New" xfId="1322"/>
    <cellStyle name="_Header_03 Linea Actl" xfId="1323"/>
    <cellStyle name="_Header_03 Memo fcst" xfId="1324"/>
    <cellStyle name="_Header_03 Sintesi New Plan" xfId="1325"/>
    <cellStyle name="_Header_03 Sintesi New Plan 2" xfId="1326"/>
    <cellStyle name="_Header_03 Sintesi New Plan per Budget" xfId="1327"/>
    <cellStyle name="_Header_03 Sintesi New Plan per Budget 2" xfId="1328"/>
    <cellStyle name="_Header_03 Trimestralizzato" xfId="1329"/>
    <cellStyle name="_Header_03_CFR Base-Best_4" xfId="1330"/>
    <cellStyle name="_Header_03_IndFin Bdg 04" xfId="1331"/>
    <cellStyle name="_Header_03-02-12 Cash Flow Q4  Year end GPS" xfId="1332"/>
    <cellStyle name="_Header_030321_CE-SPA-CF Fcst 6+6_Mens-Trim_2" xfId="1333"/>
    <cellStyle name="_Header_030321_CE-SPA-CF Fcst 6+6_Mens-Trim_2_159 - ladder 4d -28-11-05" xfId="1334"/>
    <cellStyle name="_Header_030321_CE-SPA-CF Fcst 6+6_Mens-Trim_2_MIX" xfId="1335"/>
    <cellStyle name="_Header_030527_Piano di Rilancio" xfId="1336"/>
    <cellStyle name="_Header_031014_DB OPStr" xfId="1337"/>
    <cellStyle name="_Header_031121_analisi trim bdg04" xfId="1338"/>
    <cellStyle name="_Header_031212_DB OPS" xfId="1339"/>
    <cellStyle name="_Header_031222_DB OPS" xfId="1340"/>
    <cellStyle name="_Header_04 Bdgt per CDA 19 01  File 2" xfId="1341"/>
    <cellStyle name="_Header_04 Bdgt per CDA 19 01 s c" xfId="1342"/>
    <cellStyle name="_Header_04 CFR2_MeseProgr." xfId="1343"/>
    <cellStyle name="_Header_04 CFR2_MeseProgr._159 - ladder 4d -28-11-05" xfId="1344"/>
    <cellStyle name="_Header_04 CFR2_MeseProgr._MIX" xfId="1345"/>
    <cellStyle name="_Header_04 OPSt 02 07" xfId="1346"/>
    <cellStyle name="_Header_05 bdg ridotto" xfId="1347"/>
    <cellStyle name="_Header_05 Bdgt per CDA 19 01" xfId="1348"/>
    <cellStyle name="_Header_05 CFR 1" xfId="1349"/>
    <cellStyle name="_Header_05 CFR 1 Frozen" xfId="1350"/>
    <cellStyle name="_Header_05 Linea ROF" xfId="1351"/>
    <cellStyle name="_Header_06 Marelli Proventi Oneri full year" xfId="1352"/>
    <cellStyle name="_Header_06 Marelli Proventi Oneri full year_159 - ladder 4d -28-11-05" xfId="1353"/>
    <cellStyle name="_Header_06 Marelli Proventi Oneri full year_MIX" xfId="1354"/>
    <cellStyle name="_Header_06_DBOPS_Actl_C13" xfId="1355"/>
    <cellStyle name="_Header_08 Memo 9 + 3" xfId="1356"/>
    <cellStyle name="_Header_08 Memo ROF Last" xfId="1357"/>
    <cellStyle name="_Header_08 Settori Settembre" xfId="1358"/>
    <cellStyle name="_Header_09 Actl CE SP CFL" xfId="1359"/>
    <cellStyle name="_Header_09-CNH Flash report-2004_DB_frz_bis" xfId="1360"/>
    <cellStyle name="_Header_10 Summary" xfId="1361"/>
    <cellStyle name="_Header_10 Summary_159 - ladder 4d -28-11-05" xfId="1362"/>
    <cellStyle name="_Header_10 Summary_MIX" xfId="1363"/>
    <cellStyle name="_Header_13 Margini di Miglior.FERRARI" xfId="1364"/>
    <cellStyle name="_Header_13 Margini di Miglior.FERRARI_159 - ladder 4d -28-11-05" xfId="1365"/>
    <cellStyle name="_Header_13 Margini di Miglior.FERRARI_MIX" xfId="1366"/>
    <cellStyle name="_Header_13 Margini di Miglior.MARELLI" xfId="1367"/>
    <cellStyle name="_Header_13 Margini di Miglior.MARELLI_159 - ladder 4d -28-11-05" xfId="1368"/>
    <cellStyle name="_Header_13 Margini di Miglior.MARELLI_MIX" xfId="1369"/>
    <cellStyle name="_Header_159 - ladder 4d -28-11-05" xfId="1370"/>
    <cellStyle name="_Header_24-02-12 Cash Flow Q4 &amp; Year end GPS" xfId="1371"/>
    <cellStyle name="_Header_940 627.000 volumi  1.6 BZ 7,5%" xfId="1372"/>
    <cellStyle name="_Header_955 230 CV_AT6 Gennaio 2010 gdx gen09 2603071" xfId="1373"/>
    <cellStyle name="_Header_955 Mix versioni allestimenti 030907 x LACROCE" xfId="1374"/>
    <cellStyle name="_Header_a-D PFN 31-12-2003 vs. 31-12-02" xfId="1375"/>
    <cellStyle name="_Header_ASaetta2" xfId="1376"/>
    <cellStyle name="_Header_ASaetta2_159 - ladder 4d -28-11-05" xfId="1377"/>
    <cellStyle name="_Header_ASaetta2_MIX" xfId="1378"/>
    <cellStyle name="_Header_ASaetta3" xfId="1379"/>
    <cellStyle name="_Header_ASaetta6" xfId="1380"/>
    <cellStyle name="_Header_Avio Graf" xfId="1381"/>
    <cellStyle name="_Header_Avio Graf_159 - ladder 4d -28-11-05" xfId="1382"/>
    <cellStyle name="_Header_Avio Graf_MIX" xfId="1383"/>
    <cellStyle name="_Header_Avio Proventi Oneri full year" xfId="1384"/>
    <cellStyle name="_Header_Avio Proventi Oneri full year_159 - ladder 4d -28-11-05" xfId="1385"/>
    <cellStyle name="_Header_Avio Proventi Oneri full year_MIX" xfId="1386"/>
    <cellStyle name="_Header_B.C. NOV 2005" xfId="1387"/>
    <cellStyle name="_Header_B.S. Graf. ROF5 II°Q e 6ytd" xfId="1388"/>
    <cellStyle name="_Header_B.S.Dett. Prov.On.Op.Stra" xfId="1389"/>
    <cellStyle name="_Header_B.S.Dett. Prov.On.Op.Stra_159 - ladder 4d -28-11-05" xfId="1390"/>
    <cellStyle name="_Header_B.S.Dett. Prov.On.Op.Stra_MIX" xfId="1391"/>
    <cellStyle name="_Header_B.Sol. Prov.On.OP.STRA.DEF" xfId="1392"/>
    <cellStyle name="_Header_Bdg '04 cons" xfId="1393"/>
    <cellStyle name="_Header_Bus. Sol. ON. PROV. OP. - STRA" xfId="1394"/>
    <cellStyle name="_Header_BUS.SOL. - Var. R.O. 3Q-9ytd" xfId="1395"/>
    <cellStyle name="_Header_C12_ Cash flow 2 last" xfId="1396"/>
    <cellStyle name="_Header_Cambi 03-04 bdg04(comp)" xfId="1397"/>
    <cellStyle name="_Header_Cambi 03-04 bdg04(comp) 2" xfId="1398"/>
    <cellStyle name="_Header_caricamento quarter 1" xfId="1399"/>
    <cellStyle name="_Header_Cartel1" xfId="1400"/>
    <cellStyle name="_Header_Cartel1_06_DBOPS_Actl_C13" xfId="1401"/>
    <cellStyle name="_Header_Cartel1_Cartel1" xfId="1402"/>
    <cellStyle name="_Header_Cartel1_Cartel31" xfId="1403"/>
    <cellStyle name="_Header_Cartel1_cash flow  per quarter" xfId="1404"/>
    <cellStyle name="_Header_Cartel1_cash flow c13" xfId="1405"/>
    <cellStyle name="_Header_Cartel1_dettagli per memo ROF1" xfId="1406"/>
    <cellStyle name="_Header_Cartel1_e-Cash flow by quarter" xfId="1407"/>
    <cellStyle name="_Header_Cartel2" xfId="1408"/>
    <cellStyle name="_Header_Cartel2 (2)" xfId="1409"/>
    <cellStyle name="_Header_Cartel2_03_CFR Base-Best_4" xfId="1410"/>
    <cellStyle name="_Header_Cartel2_03_IndFin Bdg 04" xfId="1411"/>
    <cellStyle name="_Header_Cartel2_04 Bdgt per CDA 19 01  File 2" xfId="1412"/>
    <cellStyle name="_Header_Cartel2_1" xfId="1413"/>
    <cellStyle name="_Header_Cartel2_1 2" xfId="1414"/>
    <cellStyle name="_Header_Cartel2_159 - ladder 4d -28-11-05" xfId="1415"/>
    <cellStyle name="_Header_Cartel2_Dati" xfId="1416"/>
    <cellStyle name="_Header_Cartel2_IndFinIT_Forecast1_04EnglVers" xfId="1417"/>
    <cellStyle name="_Header_Cartel2_MIX" xfId="1418"/>
    <cellStyle name="_Header_Cartel26" xfId="1419"/>
    <cellStyle name="_Header_Cartel3" xfId="1420"/>
    <cellStyle name="_Header_Cartel3_1" xfId="1421"/>
    <cellStyle name="_Header_Cartel31" xfId="1422"/>
    <cellStyle name="_Header_Cartel31_159 - ladder 4d -28-11-05" xfId="1423"/>
    <cellStyle name="_Header_Cartel31_MIX" xfId="1424"/>
    <cellStyle name="_Header_cash flow  per quarter" xfId="1425"/>
    <cellStyle name="_Header_Cash flow 2002-2006" xfId="1426"/>
    <cellStyle name="_Header_cash flow 2003 gruppo" xfId="1427"/>
    <cellStyle name="_Header_cash flow c13" xfId="1428"/>
    <cellStyle name="_Header_cash flow di  rof prova con codici" xfId="1429"/>
    <cellStyle name="_Header_cash flow industriali finanziarie" xfId="1430"/>
    <cellStyle name="_Header_cash flow rof 2" xfId="1431"/>
    <cellStyle name="_Header_CashFlow_formatFinance_Q4_F9+3 Full Year" xfId="1432"/>
    <cellStyle name="_Header_CDA27-3-03splitecopat" xfId="1433"/>
    <cellStyle name="_Header_CF Fiat Rof5 Analisti" xfId="1434"/>
    <cellStyle name="_Header_CFR 9 + 3 vs Piano Rilancio_3" xfId="1435"/>
    <cellStyle name="_Header_CFR 9 + 3 vs Piano Rilancio_4" xfId="1436"/>
    <cellStyle name="_Header_CNH PL and BS detailed Fx 06-2004" xfId="1437"/>
    <cellStyle name="_Header_Comau Proventi Oneri full year" xfId="1438"/>
    <cellStyle name="_Header_Comau Proventi Oneri full year_159 - ladder 4d -28-11-05" xfId="1439"/>
    <cellStyle name="_Header_Comau Proventi Oneri full year_MIX" xfId="1440"/>
    <cellStyle name="_Header_Commercial" xfId="1441"/>
    <cellStyle name="_Header_D PFN 31-12- 2002 vs. 31-12-01" xfId="1442"/>
    <cellStyle name="_Header_D PFN 31-12- 2002 vs. 31-12-01_159 - ladder 4d -28-11-05" xfId="1443"/>
    <cellStyle name="_Header_D PFN 31-12- 2002 vs. 31-12-01_MIX" xfId="1444"/>
    <cellStyle name="_Header_D PFN 31-12-2003 vs. 31-12-02" xfId="1445"/>
    <cellStyle name="_Header_DATA_ENTRY" xfId="1446"/>
    <cellStyle name="_Header_DATA_ENTRY_159 - ladder 4d -28-11-05" xfId="1447"/>
    <cellStyle name="_Header_DATA_ENTRY_MIX" xfId="1448"/>
    <cellStyle name="_Header_DB - On Prov Str piano" xfId="1449"/>
    <cellStyle name="_Header_DB - PROV. ON.STRA" xfId="1450"/>
    <cellStyle name="_Header_DB Complessivo 02 03 04" xfId="1451"/>
    <cellStyle name="_Header_DB Discontinuing 031216Rev (version 1)" xfId="1452"/>
    <cellStyle name="_Header_DB OPS Settori DEF 13-11" xfId="1453"/>
    <cellStyle name="_Header_Delta Cambi" xfId="1454"/>
    <cellStyle name="_Header_Delta Cambi_159 - ladder 4d -28-11-05" xfId="1455"/>
    <cellStyle name="_Header_Delta Cambi_MIX" xfId="1456"/>
    <cellStyle name="_Header_DELTA marzo 2006" xfId="1457"/>
    <cellStyle name="_Header_delta perimetro 2vs ytd" xfId="1458"/>
    <cellStyle name="_Header_DeltaCambi" xfId="1459"/>
    <cellStyle name="_Header_Dett. On. Prov. Op.- Stra. " xfId="1460"/>
    <cellStyle name="_Header_Dett. On. Prov. Op.- Stra. _159 - ladder 4d -28-11-05" xfId="1461"/>
    <cellStyle name="_Header_Dett. On. Prov. Op.- Stra. _MIX" xfId="1462"/>
    <cellStyle name="_Header_Dett. Prov.On.Op.Stra" xfId="1463"/>
    <cellStyle name="_Header_Dett. Prov.On.Op.Stra_159 - ladder 4d -28-11-05" xfId="1464"/>
    <cellStyle name="_Header_Dett. Prov.On.Op.Stra_MIX" xfId="1465"/>
    <cellStyle name="_Header_dettagli per memo ROF1" xfId="1466"/>
    <cellStyle name="_Header_DocxCEO Fcst Rev" xfId="1467"/>
    <cellStyle name="_Header_DocxCEO Fcst Rev_159 - ladder 4d -28-11-05" xfId="1468"/>
    <cellStyle name="_Header_DocxCEO Fcst Rev_MIX" xfId="1469"/>
    <cellStyle name="_Header_e-Cash flow by quarter" xfId="1470"/>
    <cellStyle name="_Header_Evoluzione npv 07-09-05" xfId="1471"/>
    <cellStyle name="_Header_File Varianze HD budget 2004" xfId="1472"/>
    <cellStyle name="_Header_File Varianze HD budget 2004 2" xfId="1473"/>
    <cellStyle name="_Header_Financials" xfId="1474"/>
    <cellStyle name="_Header_FREE CASH FLOW" xfId="1475"/>
    <cellStyle name="_Header_FREE CASH FLOW." xfId="1476"/>
    <cellStyle name="_Header_Grafici" xfId="1477"/>
    <cellStyle name="_Header_Grafici Operating Q1" xfId="1478"/>
    <cellStyle name="_Header_Highlights" xfId="1479"/>
    <cellStyle name="_Header_Ind Fin 2 QT" xfId="1480"/>
    <cellStyle name="_Header_IndFinIT_Forecast1_04EnglVers" xfId="1481"/>
    <cellStyle name="_Header_Iniz. Dic. 05 solo f.l.p. 05-09-06" xfId="1482"/>
    <cellStyle name="_Header_JUNIOR - aggiornamento 07-10-15" xfId="1483"/>
    <cellStyle name="_Header_lineaccesori" xfId="1484"/>
    <cellStyle name="_Header_MEMO con TABELLE" xfId="1485"/>
    <cellStyle name="_Header_MIS 22" xfId="1486"/>
    <cellStyle name="_Header_MIS 22 2" xfId="1487"/>
    <cellStyle name="_Header_MIS 26" xfId="1488"/>
    <cellStyle name="_Header_MIS 26 2" xfId="1489"/>
    <cellStyle name="_Header_MIS 27" xfId="1490"/>
    <cellStyle name="_Header_MIS 27 2" xfId="1491"/>
    <cellStyle name="_Header_MIS2" xfId="1492"/>
    <cellStyle name="_Header_MIS2_1" xfId="1493"/>
    <cellStyle name="_Header_MIX" xfId="1494"/>
    <cellStyle name="_Header_MOD. 159 LWB CORR 07-06" xfId="1495"/>
    <cellStyle name="_Header_MOD. AGG. PER GEC (C. VITA 425.000) -publ.- 14-12-05" xfId="1496"/>
    <cellStyle name="_Header_MOD. CROMA F.L.P. 04-07-06 " xfId="1497"/>
    <cellStyle name="_Header_MOD. CROMA PER P.O.  06-09-06" xfId="1498"/>
    <cellStyle name="_Header_MOD. CROMA TOT.  26-07-06 " xfId="1499"/>
    <cellStyle name="_Header_N.DELTA HPE AGG 18-07-05 l.c. 07 vol 217000 " xfId="1500"/>
    <cellStyle name="_Header_NUOVO FORMAT enti di stato" xfId="1501"/>
    <cellStyle name="_Header_NUOVO FORMATPANDA SPORT 26 11" xfId="1502"/>
    <cellStyle name="_Header_On Prov Str C13" xfId="1503"/>
    <cellStyle name="_Header_On Prov Str C13_159 - ladder 4d -28-11-05" xfId="1504"/>
    <cellStyle name="_Header_On Prov Str C13_MIX" xfId="1505"/>
    <cellStyle name="_Header_Operativi e Straordinari CNH" xfId="1506"/>
    <cellStyle name="_Header_Operativi e Straordinari CNH_159 - ladder 4d -28-11-05" xfId="1507"/>
    <cellStyle name="_Header_Operativi e Straordinari CNH_MIX" xfId="1508"/>
    <cellStyle name="_Header_Operativi e Straordinari Iveco" xfId="1509"/>
    <cellStyle name="_Header_Operativi e Straordinari Iveco_159 - ladder 4d -28-11-05" xfId="1510"/>
    <cellStyle name="_Header_Operativi e Straordinari Iveco_MIX" xfId="1511"/>
    <cellStyle name="_Header_Perim 2004" xfId="1512"/>
    <cellStyle name="_Header_Perim 2004 2" xfId="1513"/>
    <cellStyle name="_Header_Perim 2004 e 4 T" xfId="1514"/>
    <cellStyle name="_Header_Perim 2004 e 4 T 2" xfId="1515"/>
    <cellStyle name="_Header_PIANO FIAT New Tariffe_311006" xfId="1516"/>
    <cellStyle name="_Header_Piano_Strategico_05-07_BaseBdg05_FL_Commerciale" xfId="1517"/>
    <cellStyle name="_Header_Piano_Strategico_05-07_BaseBdg05_LCV" xfId="1518"/>
    <cellStyle name="_Header_Piano_Strategico_05-07_BaseBdg05_LCV 2" xfId="1519"/>
    <cellStyle name="_Header_PianoRecupero" xfId="1520"/>
    <cellStyle name="_Header_Pivot ABC" xfId="1521"/>
    <cellStyle name="_Header_PRESENTAZIONE 627.000 VOLUMI CON 1.6 BZ" xfId="1522"/>
    <cellStyle name="_Header_Presentazione(Schema)" xfId="1523"/>
    <cellStyle name="_Header_ROF 03 06" xfId="1524"/>
    <cellStyle name="_Header_ROF 03 06_159 - ladder 4d -28-11-05" xfId="1525"/>
    <cellStyle name="_Header_ROF 03 06_MIX" xfId="1526"/>
    <cellStyle name="_Header_Sett.non Ind.- On.Prov.Op.&amp; Straord-Ris.Part. Toro Itedi Bus Sol" xfId="1527"/>
    <cellStyle name="_Header_Sett.non Ind.- On.Prov.Op.&amp; Straord-Ris.Part. Toro Itedi Bus Sol_159 - ladder 4d -28-11-05" xfId="1528"/>
    <cellStyle name="_Header_Sett.non Ind.- On.Prov.Op.&amp; Straord-Ris.Part. Toro Itedi Bus Sol_MIX" xfId="1529"/>
    <cellStyle name="_Header_simulazione costi serie speciali" xfId="1530"/>
    <cellStyle name="_Header_SINTESI 159 21 SETT schema" xfId="1531"/>
    <cellStyle name="_Header_SINTESI 159 7 SETT" xfId="1532"/>
    <cellStyle name="_Header_SINTESI 159 7 SETT3" xfId="1533"/>
    <cellStyle name="_Header_SINTESI 312 22 nov schema" xfId="1534"/>
    <cellStyle name="_Header_TDB Master File" xfId="1535"/>
    <cellStyle name="_Header_Teksid Proventi Oneri full year" xfId="1536"/>
    <cellStyle name="_Header_Teksid Proventi Oneri full year_159 - ladder 4d -28-11-05" xfId="1537"/>
    <cellStyle name="_Header_Teksid Proventi Oneri full year_MIX" xfId="1538"/>
    <cellStyle name="_Header_trimestri bozza" xfId="1539"/>
    <cellStyle name="_Header_trimestri bozza1" xfId="1540"/>
    <cellStyle name="_Header_varianze Auto" xfId="1541"/>
    <cellStyle name="_Header_Working Capital Grafici" xfId="1542"/>
    <cellStyle name="_Header_z-Riconciliazione 2 qt. c.f. analisti" xfId="1543"/>
    <cellStyle name="_Row1" xfId="1544"/>
    <cellStyle name="_Row1_00 File" xfId="1545"/>
    <cellStyle name="_Row1_00 File 2" xfId="1546"/>
    <cellStyle name="_Row1_01 Operativi e Straordinari vs Bdg &amp; LY SSD Auto" xfId="1547"/>
    <cellStyle name="_Row1_01 Operativi e Straordinari vs Bdg &amp; LY SSD Auto 2" xfId="1548"/>
    <cellStyle name="_Row1_01 Operativi e Straordinari vs Bdg &amp; LY SSD Auto_159 - ladder 4d -28-11-05" xfId="1549"/>
    <cellStyle name="_Row1_01 Operativi e Straordinari vs Bdg &amp; LY SSD Auto_MIX" xfId="1550"/>
    <cellStyle name="_Row1_02 CFR" xfId="1551"/>
    <cellStyle name="_Row1_02 CFR 2" xfId="1552"/>
    <cellStyle name="_Row1_02 CFR Frozen" xfId="1553"/>
    <cellStyle name="_Row1_02 CFR Frozen 2" xfId="1554"/>
    <cellStyle name="_Row1_02 CFR_159 - ladder 4d -28-11-05" xfId="1555"/>
    <cellStyle name="_Row1_02 CFR_MIX" xfId="1556"/>
    <cellStyle name="_Row1_02 Sintesi" xfId="1557"/>
    <cellStyle name="_Row1_02 Sintesi 2" xfId="1558"/>
    <cellStyle name="_Row1_020715_Analisi x Linea (Aggregati)" xfId="1559"/>
    <cellStyle name="_Row1_03 Actl CE SP CFL" xfId="1560"/>
    <cellStyle name="_Row1_03 Actl CE SP CFL 2" xfId="1561"/>
    <cellStyle name="_Row1_03 Bdgt" xfId="1562"/>
    <cellStyle name="_Row1_03 Bdgt 2" xfId="1563"/>
    <cellStyle name="_Row1_03 C 13 040217" xfId="1564"/>
    <cellStyle name="_Row1_03 CE SP CFL" xfId="1565"/>
    <cellStyle name="_Row1_03 CE SP CFL 2" xfId="1566"/>
    <cellStyle name="_Row1_03 CFR Old New" xfId="1567"/>
    <cellStyle name="_Row1_03 CFR Old New 2" xfId="1568"/>
    <cellStyle name="_Row1_03 Linea Actl" xfId="1569"/>
    <cellStyle name="_Row1_03 Linea Actl 2" xfId="1570"/>
    <cellStyle name="_Row1_03 Memo fcst" xfId="1571"/>
    <cellStyle name="_Row1_03 Trimestralizzato" xfId="1572"/>
    <cellStyle name="_Row1_03 Trimestralizzato 2" xfId="1573"/>
    <cellStyle name="_Row1_03_CFR Base-Best_4" xfId="1574"/>
    <cellStyle name="_Row1_03_CFR Base-Best_4 2" xfId="1575"/>
    <cellStyle name="_Row1_03_IndFin Bdg 04" xfId="1576"/>
    <cellStyle name="_Row1_03-02-12 Cash Flow Q4  Year end GPS" xfId="1577"/>
    <cellStyle name="_Row1_030321_CE-SPA-CF Fcst 6+6_Mens-Trim_2" xfId="1578"/>
    <cellStyle name="_Row1_030321_CE-SPA-CF Fcst 6+6_Mens-Trim_2_159 - ladder 4d -28-11-05" xfId="1579"/>
    <cellStyle name="_Row1_030321_CE-SPA-CF Fcst 6+6_Mens-Trim_2_MIX" xfId="1580"/>
    <cellStyle name="_Row1_030527_Piano di Rilancio" xfId="1581"/>
    <cellStyle name="_Row1_031014_DB OPStr" xfId="1582"/>
    <cellStyle name="_Row1_031121_analisi trim bdg04" xfId="1583"/>
    <cellStyle name="_Row1_031212_DB OPS" xfId="1584"/>
    <cellStyle name="_Row1_031222_DB OPS" xfId="1585"/>
    <cellStyle name="_Row1_04 Bdgt per CDA 19 01  File 2" xfId="1586"/>
    <cellStyle name="_Row1_04 Bdgt per CDA 19 01  File 2 2" xfId="1587"/>
    <cellStyle name="_Row1_04 Bdgt per CDA 19 01 s c" xfId="1588"/>
    <cellStyle name="_Row1_04 Bdgt per CDA 19 01 s c 2" xfId="1589"/>
    <cellStyle name="_Row1_04 CFR2_MeseProgr." xfId="1590"/>
    <cellStyle name="_Row1_04 CFR2_MeseProgr. 2" xfId="1591"/>
    <cellStyle name="_Row1_04 CFR2_MeseProgr._159 - ladder 4d -28-11-05" xfId="1592"/>
    <cellStyle name="_Row1_04 CFR2_MeseProgr._MIX" xfId="1593"/>
    <cellStyle name="_Row1_04 OPSt 02 07" xfId="1594"/>
    <cellStyle name="_Row1_05 bdg ridotto" xfId="1595"/>
    <cellStyle name="_Row1_05 Bdgt per CDA 19 01" xfId="1596"/>
    <cellStyle name="_Row1_05 Bdgt per CDA 19 01 2" xfId="1597"/>
    <cellStyle name="_Row1_05 CFR 1" xfId="1598"/>
    <cellStyle name="_Row1_05 CFR 1 2" xfId="1599"/>
    <cellStyle name="_Row1_05 CFR 1 Frozen" xfId="1600"/>
    <cellStyle name="_Row1_05 CFR 1 Frozen 2" xfId="1601"/>
    <cellStyle name="_Row1_05 Linea ROF" xfId="1602"/>
    <cellStyle name="_Row1_06 Marelli Proventi Oneri full year" xfId="1603"/>
    <cellStyle name="_Row1_06 Marelli Proventi Oneri full year 2" xfId="1604"/>
    <cellStyle name="_Row1_06 Marelli Proventi Oneri full year_159 - ladder 4d -28-11-05" xfId="1605"/>
    <cellStyle name="_Row1_06 Marelli Proventi Oneri full year_MIX" xfId="1606"/>
    <cellStyle name="_Row1_06_DBOPS_Actl_C13" xfId="1607"/>
    <cellStyle name="_Row1_08 Cambi" xfId="1608"/>
    <cellStyle name="_Row1_08 Cambi 2" xfId="1609"/>
    <cellStyle name="_Row1_08 Memo 9 + 3" xfId="1610"/>
    <cellStyle name="_Row1_08 Memo ROF Last" xfId="1611"/>
    <cellStyle name="_Row1_08 Settori Settembre" xfId="1612"/>
    <cellStyle name="_Row1_09 Actl CE SP CFL" xfId="1613"/>
    <cellStyle name="_Row1_09 Actl CE SP CFL 2" xfId="1614"/>
    <cellStyle name="_Row1_09-CNH Flash report-2004_DB_frz_bis" xfId="1615"/>
    <cellStyle name="_Row1_10 Summary" xfId="1616"/>
    <cellStyle name="_Row1_10 Summary 2" xfId="1617"/>
    <cellStyle name="_Row1_10 Summary_159 - ladder 4d -28-11-05" xfId="1618"/>
    <cellStyle name="_Row1_10 Summary_MIX" xfId="1619"/>
    <cellStyle name="_Row1_13 Margini di Miglior.FERRARI" xfId="1620"/>
    <cellStyle name="_Row1_13 Margini di Miglior.FERRARI 2" xfId="1621"/>
    <cellStyle name="_Row1_13 Margini di Miglior.FERRARI_159 - ladder 4d -28-11-05" xfId="1622"/>
    <cellStyle name="_Row1_13 Margini di Miglior.FERRARI_MIX" xfId="1623"/>
    <cellStyle name="_Row1_13 Margini di Miglior.MARELLI" xfId="1624"/>
    <cellStyle name="_Row1_13 Margini di Miglior.MARELLI 2" xfId="1625"/>
    <cellStyle name="_Row1_13 Margini di Miglior.MARELLI_159 - ladder 4d -28-11-05" xfId="1626"/>
    <cellStyle name="_Row1_13 Margini di Miglior.MARELLI_MIX" xfId="1627"/>
    <cellStyle name="_Row1_159 - ladder 4d -28-11-05" xfId="1628"/>
    <cellStyle name="_Row1_24-02-12 Cash Flow Q4 &amp; Year end GPS" xfId="1629"/>
    <cellStyle name="_Row1_a-D PFN 31-12-2003 vs. 31-12-02" xfId="1630"/>
    <cellStyle name="_Row1_a-D PFN 31-12-2003 vs. 31-12-02 2" xfId="1631"/>
    <cellStyle name="_Row1_ASaetta2" xfId="1632"/>
    <cellStyle name="_Row1_ASaetta2_159 - ladder 4d -28-11-05" xfId="1633"/>
    <cellStyle name="_Row1_ASaetta2_MIX" xfId="1634"/>
    <cellStyle name="_Row1_ASaetta3" xfId="1635"/>
    <cellStyle name="_Row1_ASaetta6" xfId="1636"/>
    <cellStyle name="_Row1_Avio Graf" xfId="1637"/>
    <cellStyle name="_Row1_Avio Graf 2" xfId="1638"/>
    <cellStyle name="_Row1_Avio Graf_159 - ladder 4d -28-11-05" xfId="1639"/>
    <cellStyle name="_Row1_Avio Graf_MIX" xfId="1640"/>
    <cellStyle name="_Row1_Avio Proventi Oneri full year" xfId="1641"/>
    <cellStyle name="_Row1_Avio Proventi Oneri full year 2" xfId="1642"/>
    <cellStyle name="_Row1_Avio Proventi Oneri full year_159 - ladder 4d -28-11-05" xfId="1643"/>
    <cellStyle name="_Row1_Avio Proventi Oneri full year_MIX" xfId="1644"/>
    <cellStyle name="_Row1_B.S. Graf. ROF5 II°Q e 6ytd" xfId="1645"/>
    <cellStyle name="_Row1_B.S. Graf. ROF5 II°Q e 6ytd 2" xfId="1646"/>
    <cellStyle name="_Row1_B.S.Dett. Prov.On.Op.Stra" xfId="1647"/>
    <cellStyle name="_Row1_B.S.Dett. Prov.On.Op.Stra_159 - ladder 4d -28-11-05" xfId="1648"/>
    <cellStyle name="_Row1_B.S.Dett. Prov.On.Op.Stra_MIX" xfId="1649"/>
    <cellStyle name="_Row1_B.Sol. Prov.On.OP.STRA.DEF" xfId="1650"/>
    <cellStyle name="_Row1_Bdg '04 cons" xfId="1651"/>
    <cellStyle name="_Row1_BDG 2004 A-TOTALE SETTORE capogruppo" xfId="1652"/>
    <cellStyle name="_Row1_BDG 2004 TOTALE SETTORE FIAT" xfId="1653"/>
    <cellStyle name="_Row1_Bus. Sol. ON. PROV. OP. - STRA" xfId="1654"/>
    <cellStyle name="_Row1_Bus. Sol. ON. PROV. OP. - STRA 2" xfId="1655"/>
    <cellStyle name="_Row1_BUS.SOL. - Var. R.O. 3Q-9ytd" xfId="1656"/>
    <cellStyle name="_Row1_C12_ Cash flow 2 last" xfId="1657"/>
    <cellStyle name="_Row1_C12_ Cash flow 2 last 2" xfId="1658"/>
    <cellStyle name="_Row1_caricamento quarter 1" xfId="1659"/>
    <cellStyle name="_Row1_Cartel1" xfId="1660"/>
    <cellStyle name="_Row1_Cartel2" xfId="1661"/>
    <cellStyle name="_Row1_Cartel2_03_CFR Base-Best_4" xfId="1662"/>
    <cellStyle name="_Row1_Cartel2_03_IndFin Bdg 04" xfId="1663"/>
    <cellStyle name="_Row1_Cartel2_03_IndFin Bdg 04 2" xfId="1664"/>
    <cellStyle name="_Row1_Cartel2_04 Bdgt per CDA 19 01  File 2" xfId="1665"/>
    <cellStyle name="_Row1_Cartel2_1" xfId="1666"/>
    <cellStyle name="_Row1_Cartel2_1 2" xfId="1667"/>
    <cellStyle name="_Row1_Cartel2_159 - ladder 4d -28-11-05" xfId="1668"/>
    <cellStyle name="_Row1_Cartel2_Dati" xfId="1669"/>
    <cellStyle name="_Row1_Cartel2_IndFinIT_Forecast1_04EnglVers" xfId="1670"/>
    <cellStyle name="_Row1_Cartel2_IndFinIT_Forecast1_04EnglVers 2" xfId="1671"/>
    <cellStyle name="_Row1_Cartel2_MIX" xfId="1672"/>
    <cellStyle name="_Row1_Cartel3" xfId="1673"/>
    <cellStyle name="_Row1_Cartel3 2" xfId="1674"/>
    <cellStyle name="_Row1_Cartel3_1" xfId="1675"/>
    <cellStyle name="_Row1_Cartel31" xfId="1676"/>
    <cellStyle name="_Row1_Cartel31_159 - ladder 4d -28-11-05" xfId="1677"/>
    <cellStyle name="_Row1_Cartel31_MIX" xfId="1678"/>
    <cellStyle name="_Row1_Cartel4" xfId="1679"/>
    <cellStyle name="_Row1_cash flow  per quarter" xfId="1680"/>
    <cellStyle name="_Row1_cash flow  per quarter 2" xfId="1681"/>
    <cellStyle name="_Row1_Cash flow 2002-2006" xfId="1682"/>
    <cellStyle name="_Row1_Cash flow 2002-2006 2" xfId="1683"/>
    <cellStyle name="_Row1_cash flow 2003 gruppo" xfId="1684"/>
    <cellStyle name="_Row1_cash flow 2003 gruppo 2" xfId="1685"/>
    <cellStyle name="_Row1_cash flow c13" xfId="1686"/>
    <cellStyle name="_Row1_cash flow di  rof prova con codici" xfId="1687"/>
    <cellStyle name="_Row1_cash flow di  rof prova con codici 2" xfId="1688"/>
    <cellStyle name="_Row1_cash flow industriali finanziarie" xfId="1689"/>
    <cellStyle name="_Row1_cash flow industriali finanziarie 2" xfId="1690"/>
    <cellStyle name="_Row1_cash flow rof 2" xfId="1691"/>
    <cellStyle name="_Row1_cash flow rof 2 2" xfId="1692"/>
    <cellStyle name="_Row1_CashFlow_formatFinance_Q4_F9+3 Full Year" xfId="1693"/>
    <cellStyle name="_Row1_CDA27-3-03splitecopat" xfId="1694"/>
    <cellStyle name="_Row1_CDA27-3-03splitecopat 2" xfId="1695"/>
    <cellStyle name="_Row1_CF Fiat Rof5 Analisti" xfId="1696"/>
    <cellStyle name="_Row1_CFR 9 + 3 vs Piano Rilancio_3" xfId="1697"/>
    <cellStyle name="_Row1_CFR 9 + 3 vs Piano Rilancio_3 2" xfId="1698"/>
    <cellStyle name="_Row1_Comau Proventi Oneri full year" xfId="1699"/>
    <cellStyle name="_Row1_Comau Proventi Oneri full year 2" xfId="1700"/>
    <cellStyle name="_Row1_Comau Proventi Oneri full year_159 - ladder 4d -28-11-05" xfId="1701"/>
    <cellStyle name="_Row1_Comau Proventi Oneri full year_MIX" xfId="1702"/>
    <cellStyle name="_Row1_D PFN 31-12- 2002 vs. 31-12-01" xfId="1703"/>
    <cellStyle name="_Row1_D PFN 31-12- 2002 vs. 31-12-01 2" xfId="1704"/>
    <cellStyle name="_Row1_D PFN 31-12- 2002 vs. 31-12-01_159 - ladder 4d -28-11-05" xfId="1705"/>
    <cellStyle name="_Row1_D PFN 31-12- 2002 vs. 31-12-01_MIX" xfId="1706"/>
    <cellStyle name="_Row1_D PFN 31-12-2003 vs. 31-12-02" xfId="1707"/>
    <cellStyle name="_Row1_D PFN 31-12-2003 vs. 31-12-02 2" xfId="1708"/>
    <cellStyle name="_Row1_DATA_ENTRY" xfId="1709"/>
    <cellStyle name="_Row1_DATA_ENTRY_159 - ladder 4d -28-11-05" xfId="1710"/>
    <cellStyle name="_Row1_DATA_ENTRY_MIX" xfId="1711"/>
    <cellStyle name="_Row1_DB - On Prov Str piano" xfId="1712"/>
    <cellStyle name="_Row1_DB - PROV. ON.STRA" xfId="1713"/>
    <cellStyle name="_Row1_DB - PROV. ON.STRA 2" xfId="1714"/>
    <cellStyle name="_Row1_DB Complessivo 02 03 04" xfId="1715"/>
    <cellStyle name="_Row1_DB Complessivo 02 03 04 2" xfId="1716"/>
    <cellStyle name="_Row1_DB Discontinuing 031216Rev (version 1)" xfId="1717"/>
    <cellStyle name="_Row1_DB OPS Settori DEF 13-11" xfId="1718"/>
    <cellStyle name="_Row1_Delta Cambi" xfId="1719"/>
    <cellStyle name="_Row1_Delta Cambi_159 - ladder 4d -28-11-05" xfId="1720"/>
    <cellStyle name="_Row1_Delta Cambi_MIX" xfId="1721"/>
    <cellStyle name="_Row1_delta perimetro 2vs ytd" xfId="1722"/>
    <cellStyle name="_Row1_delta perimetro 2vs ytd 2" xfId="1723"/>
    <cellStyle name="_Row1_Dett. On. Prov. Op.- Stra. " xfId="1724"/>
    <cellStyle name="_Row1_Dett. On. Prov. Op.- Stra. _159 - ladder 4d -28-11-05" xfId="1725"/>
    <cellStyle name="_Row1_Dett. On. Prov. Op.- Stra. _MIX" xfId="1726"/>
    <cellStyle name="_Row1_Dett. Prov.On.Op.Stra" xfId="1727"/>
    <cellStyle name="_Row1_Dett. Prov.On.Op.Stra_159 - ladder 4d -28-11-05" xfId="1728"/>
    <cellStyle name="_Row1_Dett. Prov.On.Op.Stra_MIX" xfId="1729"/>
    <cellStyle name="_Row1_dettagli per memo ROF1" xfId="1730"/>
    <cellStyle name="_Row1_dettagli per memo ROF1 2" xfId="1731"/>
    <cellStyle name="_Row1_DocxCEO Fcst Rev" xfId="1732"/>
    <cellStyle name="_Row1_DocxCEO Fcst Rev_159 - ladder 4d -28-11-05" xfId="1733"/>
    <cellStyle name="_Row1_DocxCEO Fcst Rev_MIX" xfId="1734"/>
    <cellStyle name="_Row1_e-Cash flow by quarter" xfId="1735"/>
    <cellStyle name="_Row1_e-Cash flow by quarter 2" xfId="1736"/>
    <cellStyle name="_Row1_FREE CASH FLOW" xfId="1737"/>
    <cellStyle name="_Row1_FREE CASH FLOW." xfId="1738"/>
    <cellStyle name="_Row1_Grafici" xfId="1739"/>
    <cellStyle name="_Row1_Grafici Operating Q1" xfId="1740"/>
    <cellStyle name="_Row1_Grafici Operating Q1 2" xfId="1741"/>
    <cellStyle name="_Row1_Highlights" xfId="1742"/>
    <cellStyle name="_Row1_Highlights 2" xfId="1743"/>
    <cellStyle name="_Row1_Ind Fin 2 QT" xfId="1744"/>
    <cellStyle name="_Row1_IndFinIT_Forecast1_04EnglVers" xfId="1745"/>
    <cellStyle name="_Row1_ITEDI - Prov. On. OP. STRA. BDG 04" xfId="1746"/>
    <cellStyle name="_Row1_ITEDI - Prov. On. OP. STRA. BDG 04 2" xfId="1747"/>
    <cellStyle name="_Row1_MEMO con TABELLE" xfId="1748"/>
    <cellStyle name="_Row1_MIS 22" xfId="1749"/>
    <cellStyle name="_Row1_MIS 22 2" xfId="1750"/>
    <cellStyle name="_Row1_MIS 26" xfId="1751"/>
    <cellStyle name="_Row1_MIS 26 2" xfId="1752"/>
    <cellStyle name="_Row1_MIS2" xfId="1753"/>
    <cellStyle name="_Row1_MIS2 2" xfId="1754"/>
    <cellStyle name="_Row1_MIS2_1" xfId="1755"/>
    <cellStyle name="_Row1_MIX" xfId="1756"/>
    <cellStyle name="_Row1_MODUL_BDG04_SETTORE SERVIZI" xfId="1757"/>
    <cellStyle name="_Row1_On Prov Str C13" xfId="1758"/>
    <cellStyle name="_Row1_On Prov Str C13_159 - ladder 4d -28-11-05" xfId="1759"/>
    <cellStyle name="_Row1_On Prov Str C13_MIX" xfId="1760"/>
    <cellStyle name="_Row1_Operativi e Straordinari CNH" xfId="1761"/>
    <cellStyle name="_Row1_Operativi e Straordinari CNH 2" xfId="1762"/>
    <cellStyle name="_Row1_Operativi e Straordinari CNH_159 - ladder 4d -28-11-05" xfId="1763"/>
    <cellStyle name="_Row1_Operativi e Straordinari CNH_MIX" xfId="1764"/>
    <cellStyle name="_Row1_Operativi e Straordinari Iveco" xfId="1765"/>
    <cellStyle name="_Row1_Operativi e Straordinari Iveco 2" xfId="1766"/>
    <cellStyle name="_Row1_Operativi e Straordinari Iveco_159 - ladder 4d -28-11-05" xfId="1767"/>
    <cellStyle name="_Row1_Operativi e Straordinari Iveco_MIX" xfId="1768"/>
    <cellStyle name="_Row1_Perim 2004 e 4 T" xfId="1769"/>
    <cellStyle name="_Row1_Perim 2004 e 4 T 2" xfId="1770"/>
    <cellStyle name="_Row1_Piano_Strategico_05-07_BaseBdg05_FL_Commerciale" xfId="1771"/>
    <cellStyle name="_Row1_Piano_Strategico_05-07_BaseBdg05_LCV" xfId="1772"/>
    <cellStyle name="_Row1_Piano_Strategico_05-07_BaseBdg05_LCV 2" xfId="1773"/>
    <cellStyle name="_Row1_Pivot ABC" xfId="1774"/>
    <cellStyle name="_Row1_ROF 03 06" xfId="1775"/>
    <cellStyle name="_Row1_ROF 03 06 2" xfId="1776"/>
    <cellStyle name="_Row1_ROF 03 06_159 - ladder 4d -28-11-05" xfId="1777"/>
    <cellStyle name="_Row1_ROF 03 06_MIX" xfId="1778"/>
    <cellStyle name="_Row1_Sett.non Ind.- On.Prov.Op.&amp; Straord-Ris.Part. Toro Itedi Bus Sol" xfId="1779"/>
    <cellStyle name="_Row1_Sett.non Ind.- On.Prov.Op.&amp; Straord-Ris.Part. Toro Itedi Bus Sol 2" xfId="1780"/>
    <cellStyle name="_Row1_Sett.non Ind.- On.Prov.Op.&amp; Straord-Ris.Part. Toro Itedi Bus Sol_159 - ladder 4d -28-11-05" xfId="1781"/>
    <cellStyle name="_Row1_Sett.non Ind.- On.Prov.Op.&amp; Straord-Ris.Part. Toro Itedi Bus Sol_MIX" xfId="1782"/>
    <cellStyle name="_Row1_TDB Master File" xfId="1783"/>
    <cellStyle name="_Row1_Teksid Proventi Oneri full year" xfId="1784"/>
    <cellStyle name="_Row1_Teksid Proventi Oneri full year 2" xfId="1785"/>
    <cellStyle name="_Row1_Teksid Proventi Oneri full year_159 - ladder 4d -28-11-05" xfId="1786"/>
    <cellStyle name="_Row1_Teksid Proventi Oneri full year_MIX" xfId="1787"/>
    <cellStyle name="_Row1_trimestri bozza" xfId="1788"/>
    <cellStyle name="_Row1_trimestri bozza 2" xfId="1789"/>
    <cellStyle name="_Row1_trimestri bozza1" xfId="1790"/>
    <cellStyle name="_Row1_trimestri bozza1 2" xfId="1791"/>
    <cellStyle name="_Row1_varianze Auto" xfId="1792"/>
    <cellStyle name="_Row1_varianze Auto 2" xfId="1793"/>
    <cellStyle name="_Row1_Varianze budget-piano" xfId="1794"/>
    <cellStyle name="_Row1_Varianze CNH" xfId="1795"/>
    <cellStyle name="_Row1_Varianze IVECO" xfId="1796"/>
    <cellStyle name="_Row1_Working Capital Grafici" xfId="1797"/>
    <cellStyle name="_Row1_z-Riconciliazione 2 qt. c.f. analisti" xfId="1798"/>
    <cellStyle name="_Row2" xfId="1799"/>
    <cellStyle name="_Row2 2" xfId="1800"/>
    <cellStyle name="_Row2_00 File" xfId="1801"/>
    <cellStyle name="_Row2_01 Operativi e Straordinari vs Bdg &amp; LY SSD Auto" xfId="1802"/>
    <cellStyle name="_Row2_01 Operativi e Straordinari vs Bdg &amp; LY SSD Auto_159 - ladder 4d -28-11-05" xfId="1803"/>
    <cellStyle name="_Row2_01 Operativi e Straordinari vs Bdg &amp; LY SSD Auto_MIX" xfId="1804"/>
    <cellStyle name="_Row2_02 CFR" xfId="1805"/>
    <cellStyle name="_Row2_02 CFR Frozen" xfId="1806"/>
    <cellStyle name="_Row2_02 CFR_159 - ladder 4d -28-11-05" xfId="1807"/>
    <cellStyle name="_Row2_02 CFR_MIX" xfId="1808"/>
    <cellStyle name="_Row2_02 Sintesi" xfId="1809"/>
    <cellStyle name="_Row2_020715_Analisi x Linea (Aggregati)" xfId="1810"/>
    <cellStyle name="_Row2_020715_Analisi x Linea (Aggregati) 2" xfId="1811"/>
    <cellStyle name="_Row2_03 Actl CE SP CFL" xfId="1812"/>
    <cellStyle name="_Row2_03 Bdgt" xfId="1813"/>
    <cellStyle name="_Row2_03 C 13 040217" xfId="1814"/>
    <cellStyle name="_Row2_03 C 13 040217 2" xfId="1815"/>
    <cellStyle name="_Row2_03 CE SP CFL" xfId="1816"/>
    <cellStyle name="_Row2_03 CFR Old New" xfId="1817"/>
    <cellStyle name="_Row2_03 Linea Actl" xfId="1818"/>
    <cellStyle name="_Row2_03 Memo fcst" xfId="1819"/>
    <cellStyle name="_Row2_03 Memo fcst 2" xfId="1820"/>
    <cellStyle name="_Row2_03 Trimestralizzato" xfId="1821"/>
    <cellStyle name="_Row2_03_CFR Base-Best_4" xfId="1822"/>
    <cellStyle name="_Row2_03_IndFin Bdg 04" xfId="1823"/>
    <cellStyle name="_Row2_03_IndFin Bdg 04 2" xfId="1824"/>
    <cellStyle name="_Row2_03-02-12 Cash Flow Q4  Year end GPS" xfId="1825"/>
    <cellStyle name="_Row2_03-02-12 Cash Flow Q4  Year end GPS 2" xfId="1826"/>
    <cellStyle name="_Row2_030321_CE-SPA-CF Fcst 6+6_Mens-Trim_2" xfId="1827"/>
    <cellStyle name="_Row2_030321_CE-SPA-CF Fcst 6+6_Mens-Trim_2 2" xfId="1828"/>
    <cellStyle name="_Row2_030321_CE-SPA-CF Fcst 6+6_Mens-Trim_2_159 - ladder 4d -28-11-05" xfId="1829"/>
    <cellStyle name="_Row2_030321_CE-SPA-CF Fcst 6+6_Mens-Trim_2_MIX" xfId="1830"/>
    <cellStyle name="_Row2_030527_Piano di Rilancio" xfId="1831"/>
    <cellStyle name="_Row2_030527_Piano di Rilancio 2" xfId="1832"/>
    <cellStyle name="_Row2_031014_DB OPStr" xfId="1833"/>
    <cellStyle name="_Row2_031014_DB OPStr 2" xfId="1834"/>
    <cellStyle name="_Row2_031121_analisi trim bdg04" xfId="1835"/>
    <cellStyle name="_Row2_031121_analisi trim bdg04 2" xfId="1836"/>
    <cellStyle name="_Row2_031212_DB OPS" xfId="1837"/>
    <cellStyle name="_Row2_031212_DB OPS 2" xfId="1838"/>
    <cellStyle name="_Row2_031222_DB OPS" xfId="1839"/>
    <cellStyle name="_Row2_031222_DB OPS 2" xfId="1840"/>
    <cellStyle name="_Row2_04 Bdgt per CDA 19 01  File 2" xfId="1841"/>
    <cellStyle name="_Row2_04 Bdgt per CDA 19 01 s c" xfId="1842"/>
    <cellStyle name="_Row2_04 CFR2_MeseProgr." xfId="1843"/>
    <cellStyle name="_Row2_04 CFR2_MeseProgr._159 - ladder 4d -28-11-05" xfId="1844"/>
    <cellStyle name="_Row2_04 CFR2_MeseProgr._MIX" xfId="1845"/>
    <cellStyle name="_Row2_04 OPSt 02 07" xfId="1846"/>
    <cellStyle name="_Row2_04 OPSt 02 07 2" xfId="1847"/>
    <cellStyle name="_Row2_05 bdg ridotto" xfId="1848"/>
    <cellStyle name="_Row2_05 bdg ridotto 2" xfId="1849"/>
    <cellStyle name="_Row2_05 Bdgt per CDA 19 01" xfId="1850"/>
    <cellStyle name="_Row2_05 CFR 1" xfId="1851"/>
    <cellStyle name="_Row2_05 CFR 1 Frozen" xfId="1852"/>
    <cellStyle name="_Row2_05 Linea ROF" xfId="1853"/>
    <cellStyle name="_Row2_05 Linea ROF 2" xfId="1854"/>
    <cellStyle name="_Row2_06 Marelli Proventi Oneri full year" xfId="1855"/>
    <cellStyle name="_Row2_06 Marelli Proventi Oneri full year_159 - ladder 4d -28-11-05" xfId="1856"/>
    <cellStyle name="_Row2_06 Marelli Proventi Oneri full year_MIX" xfId="1857"/>
    <cellStyle name="_Row2_06_DBOPS_Actl_C13" xfId="1858"/>
    <cellStyle name="_Row2_06_DBOPS_Actl_C13 2" xfId="1859"/>
    <cellStyle name="_Row2_08 Cambi" xfId="1860"/>
    <cellStyle name="_Row2_08 Memo 9 + 3" xfId="1861"/>
    <cellStyle name="_Row2_08 Memo 9 + 3 2" xfId="1862"/>
    <cellStyle name="_Row2_08 Memo ROF Last" xfId="1863"/>
    <cellStyle name="_Row2_08 Memo ROF Last 2" xfId="1864"/>
    <cellStyle name="_Row2_08 Settori Settembre" xfId="1865"/>
    <cellStyle name="_Row2_08 Settori Settembre 2" xfId="1866"/>
    <cellStyle name="_Row2_09 Actl CE SP CFL" xfId="1867"/>
    <cellStyle name="_Row2_09-CNH Flash report-2004_DB_frz_bis" xfId="1868"/>
    <cellStyle name="_Row2_10 Summary" xfId="1869"/>
    <cellStyle name="_Row2_10 Summary_159 - ladder 4d -28-11-05" xfId="1870"/>
    <cellStyle name="_Row2_10 Summary_MIX" xfId="1871"/>
    <cellStyle name="_Row2_13 Margini di Miglior.FERRARI" xfId="1872"/>
    <cellStyle name="_Row2_13 Margini di Miglior.FERRARI_159 - ladder 4d -28-11-05" xfId="1873"/>
    <cellStyle name="_Row2_13 Margini di Miglior.FERRARI_MIX" xfId="1874"/>
    <cellStyle name="_Row2_13 Margini di Miglior.MARELLI" xfId="1875"/>
    <cellStyle name="_Row2_13 Margini di Miglior.MARELLI_159 - ladder 4d -28-11-05" xfId="1876"/>
    <cellStyle name="_Row2_13 Margini di Miglior.MARELLI_MIX" xfId="1877"/>
    <cellStyle name="_Row2_159 - ladder 4d -28-11-05" xfId="1878"/>
    <cellStyle name="_Row2_24-02-12 Cash Flow Q4 &amp; Year end GPS" xfId="1879"/>
    <cellStyle name="_Row2_24-02-12 Cash Flow Q4 &amp; Year end GPS 2" xfId="1880"/>
    <cellStyle name="_Row2_940 627.000 volumi  1.6 BZ 7,5%" xfId="1881"/>
    <cellStyle name="_Row2_940 627.000 volumi  1.6 BZ 7,5% 2" xfId="1882"/>
    <cellStyle name="_Row2_955 230 CV_AT6 Gennaio 2010 gdx gen09 2603071" xfId="1883"/>
    <cellStyle name="_Row2_955 Mix versioni allestimenti 030907 x LACROCE" xfId="1884"/>
    <cellStyle name="_Row2_a-D PFN 31-12-2003 vs. 31-12-02" xfId="1885"/>
    <cellStyle name="_Row2_ASaetta2" xfId="1886"/>
    <cellStyle name="_Row2_ASaetta2 2" xfId="1887"/>
    <cellStyle name="_Row2_ASaetta2_159 - ladder 4d -28-11-05" xfId="1888"/>
    <cellStyle name="_Row2_ASaetta2_MIX" xfId="1889"/>
    <cellStyle name="_Row2_ASaetta3" xfId="1890"/>
    <cellStyle name="_Row2_ASaetta3 2" xfId="1891"/>
    <cellStyle name="_Row2_ASaetta6" xfId="1892"/>
    <cellStyle name="_Row2_ASaetta6 2" xfId="1893"/>
    <cellStyle name="_Row2_Avio Graf" xfId="1894"/>
    <cellStyle name="_Row2_Avio Graf_159 - ladder 4d -28-11-05" xfId="1895"/>
    <cellStyle name="_Row2_Avio Graf_MIX" xfId="1896"/>
    <cellStyle name="_Row2_Avio Proventi Oneri full year" xfId="1897"/>
    <cellStyle name="_Row2_Avio Proventi Oneri full year_159 - ladder 4d -28-11-05" xfId="1898"/>
    <cellStyle name="_Row2_Avio Proventi Oneri full year_MIX" xfId="1899"/>
    <cellStyle name="_Row2_B.C. NOV 2005" xfId="1900"/>
    <cellStyle name="_Row2_B.C. NOV 2005 2" xfId="1901"/>
    <cellStyle name="_Row2_B.S. Graf. ROF5 II°Q e 6ytd" xfId="1902"/>
    <cellStyle name="_Row2_B.S.Dett. Prov.On.Op.Stra" xfId="1903"/>
    <cellStyle name="_Row2_B.S.Dett. Prov.On.Op.Stra 2" xfId="1904"/>
    <cellStyle name="_Row2_B.S.Dett. Prov.On.Op.Stra_159 - ladder 4d -28-11-05" xfId="1905"/>
    <cellStyle name="_Row2_B.S.Dett. Prov.On.Op.Stra_MIX" xfId="1906"/>
    <cellStyle name="_Row2_B.Sol. Prov.On.OP.STRA.DEF" xfId="1907"/>
    <cellStyle name="_Row2_B.Sol. Prov.On.OP.STRA.DEF 2" xfId="1908"/>
    <cellStyle name="_Row2_Bus. Sol. ON. PROV. OP. - STRA" xfId="1909"/>
    <cellStyle name="_Row2_BUS.SOL. - Var. R.O. 3Q-9ytd" xfId="1910"/>
    <cellStyle name="_Row2_BUS.SOL. - Var. R.O. 3Q-9ytd 2" xfId="1911"/>
    <cellStyle name="_Row2_C12_ Cash flow 2 last" xfId="1912"/>
    <cellStyle name="_Row2_caricamento quarter 1" xfId="1913"/>
    <cellStyle name="_Row2_caricamento quarter 1 2" xfId="1914"/>
    <cellStyle name="_Row2_Cartel1" xfId="1915"/>
    <cellStyle name="_Row2_Cartel1 2" xfId="1916"/>
    <cellStyle name="_Row2_Cartel2" xfId="1917"/>
    <cellStyle name="_Row2_Cartel2 (2)" xfId="1918"/>
    <cellStyle name="_Row2_Cartel2 2" xfId="1919"/>
    <cellStyle name="_Row2_Cartel2 3" xfId="1920"/>
    <cellStyle name="_Row2_Cartel2_03_CFR Base-Best_4" xfId="1921"/>
    <cellStyle name="_Row2_Cartel2_03_CFR Base-Best_4 2" xfId="1922"/>
    <cellStyle name="_Row2_Cartel2_03_IndFin Bdg 04" xfId="1923"/>
    <cellStyle name="_Row2_Cartel2_04 Bdgt per CDA 19 01  File 2" xfId="1924"/>
    <cellStyle name="_Row2_Cartel2_04 Bdgt per CDA 19 01  File 2 2" xfId="1925"/>
    <cellStyle name="_Row2_Cartel2_1" xfId="1926"/>
    <cellStyle name="_Row2_Cartel2_159 - ladder 4d -28-11-05" xfId="1927"/>
    <cellStyle name="_Row2_Cartel2_Dati" xfId="1928"/>
    <cellStyle name="_Row2_Cartel2_Dati 2" xfId="1929"/>
    <cellStyle name="_Row2_Cartel2_IndFinIT_Forecast1_04EnglVers" xfId="1930"/>
    <cellStyle name="_Row2_Cartel2_MIX" xfId="1931"/>
    <cellStyle name="_Row2_Cartel26" xfId="1932"/>
    <cellStyle name="_Row2_Cartel26 2" xfId="1933"/>
    <cellStyle name="_Row2_Cartel3" xfId="1934"/>
    <cellStyle name="_Row2_Cartel3_1" xfId="1935"/>
    <cellStyle name="_Row2_Cartel3_1 2" xfId="1936"/>
    <cellStyle name="_Row2_Cartel31" xfId="1937"/>
    <cellStyle name="_Row2_Cartel31 2" xfId="1938"/>
    <cellStyle name="_Row2_Cartel31_159 - ladder 4d -28-11-05" xfId="1939"/>
    <cellStyle name="_Row2_Cartel31_MIX" xfId="1940"/>
    <cellStyle name="_Row2_cash flow  per quarter" xfId="1941"/>
    <cellStyle name="_Row2_Cash flow 2002-2006" xfId="1942"/>
    <cellStyle name="_Row2_cash flow 2003 gruppo" xfId="1943"/>
    <cellStyle name="_Row2_cash flow c13" xfId="1944"/>
    <cellStyle name="_Row2_cash flow c13 2" xfId="1945"/>
    <cellStyle name="_Row2_cash flow di  rof prova con codici" xfId="1946"/>
    <cellStyle name="_Row2_cash flow industriali finanziarie" xfId="1947"/>
    <cellStyle name="_Row2_cash flow rof 2" xfId="1948"/>
    <cellStyle name="_Row2_CashFlow_formatFinance_Q4_F9+3 Full Year" xfId="1949"/>
    <cellStyle name="_Row2_CashFlow_formatFinance_Q4_F9+3 Full Year 2" xfId="1950"/>
    <cellStyle name="_Row2_CDA27-3-03splitecopat" xfId="1951"/>
    <cellStyle name="_Row2_CF Fiat Rof5 Analisti" xfId="1952"/>
    <cellStyle name="_Row2_CF Fiat Rof5 Analisti 2" xfId="1953"/>
    <cellStyle name="_Row2_CFR 9 + 3 vs Piano Rilancio_3" xfId="1954"/>
    <cellStyle name="_Row2_Comau Proventi Oneri full year" xfId="1955"/>
    <cellStyle name="_Row2_Comau Proventi Oneri full year_159 - ladder 4d -28-11-05" xfId="1956"/>
    <cellStyle name="_Row2_Comau Proventi Oneri full year_MIX" xfId="1957"/>
    <cellStyle name="_Row2_D PFN 31-12- 2002 vs. 31-12-01" xfId="1958"/>
    <cellStyle name="_Row2_D PFN 31-12- 2002 vs. 31-12-01_159 - ladder 4d -28-11-05" xfId="1959"/>
    <cellStyle name="_Row2_D PFN 31-12- 2002 vs. 31-12-01_MIX" xfId="1960"/>
    <cellStyle name="_Row2_D PFN 31-12-2003 vs. 31-12-02" xfId="1961"/>
    <cellStyle name="_Row2_DATA_ENTRY" xfId="1962"/>
    <cellStyle name="_Row2_DATA_ENTRY_159 - ladder 4d -28-11-05" xfId="1963"/>
    <cellStyle name="_Row2_DATA_ENTRY_MIX" xfId="1964"/>
    <cellStyle name="_Row2_DB - On Prov Str piano" xfId="1965"/>
    <cellStyle name="_Row2_DB - On Prov Str piano 2" xfId="1966"/>
    <cellStyle name="_Row2_DB - PROV. ON.STRA" xfId="1967"/>
    <cellStyle name="_Row2_DB Complessivo 02 03 04" xfId="1968"/>
    <cellStyle name="_Row2_DB Discontinuing 031216Rev (version 1)" xfId="1969"/>
    <cellStyle name="_Row2_DB Discontinuing 031216Rev (version 1) 2" xfId="1970"/>
    <cellStyle name="_Row2_DB OPS Settori DEF 13-11" xfId="1971"/>
    <cellStyle name="_Row2_DB OPS Settori DEF 13-11 2" xfId="1972"/>
    <cellStyle name="_Row2_Delta Cambi" xfId="1973"/>
    <cellStyle name="_Row2_Delta Cambi 2" xfId="1974"/>
    <cellStyle name="_Row2_Delta Cambi_159 - ladder 4d -28-11-05" xfId="1975"/>
    <cellStyle name="_Row2_Delta Cambi_MIX" xfId="1976"/>
    <cellStyle name="_Row2_DELTA marzo 2006" xfId="1977"/>
    <cellStyle name="_Row2_DELTA marzo 2006 2" xfId="1978"/>
    <cellStyle name="_Row2_delta perimetro 2vs ytd" xfId="1979"/>
    <cellStyle name="_Row2_Dett. On. Prov. Op.- Stra. " xfId="1980"/>
    <cellStyle name="_Row2_Dett. On. Prov. Op.- Stra.  2" xfId="1981"/>
    <cellStyle name="_Row2_Dett. On. Prov. Op.- Stra. _159 - ladder 4d -28-11-05" xfId="1982"/>
    <cellStyle name="_Row2_Dett. On. Prov. Op.- Stra. _MIX" xfId="1983"/>
    <cellStyle name="_Row2_Dett. Prov.On.Op.Stra" xfId="1984"/>
    <cellStyle name="_Row2_Dett. Prov.On.Op.Stra 2" xfId="1985"/>
    <cellStyle name="_Row2_Dett. Prov.On.Op.Stra_159 - ladder 4d -28-11-05" xfId="1986"/>
    <cellStyle name="_Row2_Dett. Prov.On.Op.Stra_MIX" xfId="1987"/>
    <cellStyle name="_Row2_dettagli per memo ROF1" xfId="1988"/>
    <cellStyle name="_Row2_DocxCEO Fcst Rev" xfId="1989"/>
    <cellStyle name="_Row2_DocxCEO Fcst Rev 2" xfId="1990"/>
    <cellStyle name="_Row2_DocxCEO Fcst Rev_159 - ladder 4d -28-11-05" xfId="1991"/>
    <cellStyle name="_Row2_DocxCEO Fcst Rev_MIX" xfId="1992"/>
    <cellStyle name="_Row2_e-Cash flow by quarter" xfId="1993"/>
    <cellStyle name="_Row2_Evoluzione npv 07-09-05" xfId="1994"/>
    <cellStyle name="_Row2_Evoluzione npv 07-09-05 2" xfId="1995"/>
    <cellStyle name="_Row2_FREE CASH FLOW" xfId="1996"/>
    <cellStyle name="_Row2_FREE CASH FLOW 2" xfId="1997"/>
    <cellStyle name="_Row2_FREE CASH FLOW." xfId="1998"/>
    <cellStyle name="_Row2_FREE CASH FLOW. 2" xfId="1999"/>
    <cellStyle name="_Row2_Grafici" xfId="2000"/>
    <cellStyle name="_Row2_Grafici 2" xfId="2001"/>
    <cellStyle name="_Row2_Grafici Operating Q1" xfId="2002"/>
    <cellStyle name="_Row2_Highlights" xfId="2003"/>
    <cellStyle name="_Row2_Ind Fin 2 QT" xfId="2004"/>
    <cellStyle name="_Row2_Ind Fin 2 QT 2" xfId="2005"/>
    <cellStyle name="_Row2_IndFinIT_Forecast1_04EnglVers" xfId="2006"/>
    <cellStyle name="_Row2_IndFinIT_Forecast1_04EnglVers 2" xfId="2007"/>
    <cellStyle name="_Row2_Iniz. Dic. 05 solo f.l.p. 05-09-06" xfId="2008"/>
    <cellStyle name="_Row2_Iniz. Dic. 05 solo f.l.p. 05-09-06 2" xfId="2009"/>
    <cellStyle name="_Row2_JUNIOR - aggiornamento 07-10-15" xfId="2010"/>
    <cellStyle name="_Row2_lineaccesori" xfId="2011"/>
    <cellStyle name="_Row2_MEMO con TABELLE" xfId="2012"/>
    <cellStyle name="_Row2_MEMO con TABELLE 2" xfId="2013"/>
    <cellStyle name="_Row2_MIS 22" xfId="2014"/>
    <cellStyle name="_Row2_MIS 26" xfId="2015"/>
    <cellStyle name="_Row2_MIS2" xfId="2016"/>
    <cellStyle name="_Row2_MIS2_1" xfId="2017"/>
    <cellStyle name="_Row2_MIX" xfId="2018"/>
    <cellStyle name="_Row2_MOD. 159 LWB CORR 07-06" xfId="2019"/>
    <cellStyle name="_Row2_MOD. 159 LWB CORR 07-06 2" xfId="2020"/>
    <cellStyle name="_Row2_MOD. AGG. PER GEC (C. VITA 425.000) -publ.- 14-12-05" xfId="2021"/>
    <cellStyle name="_Row2_MOD. CROMA F.L.P. 04-07-06 " xfId="2022"/>
    <cellStyle name="_Row2_MOD. CROMA F.L.P. 04-07-06  2" xfId="2023"/>
    <cellStyle name="_Row2_MOD. CROMA PER P.O.  06-09-06" xfId="2024"/>
    <cellStyle name="_Row2_MOD. CROMA PER P.O.  06-09-06 2" xfId="2025"/>
    <cellStyle name="_Row2_MOD. CROMA TOT.  26-07-06 " xfId="2026"/>
    <cellStyle name="_Row2_MOD. CROMA TOT.  26-07-06  2" xfId="2027"/>
    <cellStyle name="_Row2_N.DELTA HPE AGG 18-07-05 l.c. 07 vol 217000 " xfId="2028"/>
    <cellStyle name="_Row2_N.DELTA HPE AGG 18-07-05 l.c. 07 vol 217000  2" xfId="2029"/>
    <cellStyle name="_Row2_NUOVO FORMAT enti di stato" xfId="2030"/>
    <cellStyle name="_Row2_NUOVO FORMAT enti di stato 2" xfId="2031"/>
    <cellStyle name="_Row2_NUOVO FORMATPANDA SPORT 26 11" xfId="2032"/>
    <cellStyle name="_Row2_NUOVO FORMATPANDA SPORT 26 11 2" xfId="2033"/>
    <cellStyle name="_Row2_On Prov Str C13" xfId="2034"/>
    <cellStyle name="_Row2_On Prov Str C13 2" xfId="2035"/>
    <cellStyle name="_Row2_On Prov Str C13_159 - ladder 4d -28-11-05" xfId="2036"/>
    <cellStyle name="_Row2_On Prov Str C13_MIX" xfId="2037"/>
    <cellStyle name="_Row2_Operativi e Straordinari CNH" xfId="2038"/>
    <cellStyle name="_Row2_Operativi e Straordinari CNH_159 - ladder 4d -28-11-05" xfId="2039"/>
    <cellStyle name="_Row2_Operativi e Straordinari CNH_MIX" xfId="2040"/>
    <cellStyle name="_Row2_Operativi e Straordinari Iveco" xfId="2041"/>
    <cellStyle name="_Row2_Operativi e Straordinari Iveco_159 - ladder 4d -28-11-05" xfId="2042"/>
    <cellStyle name="_Row2_Operativi e Straordinari Iveco_MIX" xfId="2043"/>
    <cellStyle name="_Row2_Perim 2004 e 4 T" xfId="2044"/>
    <cellStyle name="_Row2_PIANO FIAT New Tariffe_311006" xfId="2045"/>
    <cellStyle name="_Row2_PIANO FIAT New Tariffe_311006 2" xfId="2046"/>
    <cellStyle name="_Row2_Piano_Strategico_05-07_BaseBdg05_FL_Commerciale" xfId="2047"/>
    <cellStyle name="_Row2_Piano_Strategico_05-07_BaseBdg05_FL_Commerciale 2" xfId="2048"/>
    <cellStyle name="_Row2_Piano_Strategico_05-07_BaseBdg05_LCV" xfId="2049"/>
    <cellStyle name="_Row2_PianoRecupero" xfId="2050"/>
    <cellStyle name="_Row2_PianoRecupero 2" xfId="2051"/>
    <cellStyle name="_Row2_Pivot ABC" xfId="2052"/>
    <cellStyle name="_Row2_Pivot ABC 2" xfId="2053"/>
    <cellStyle name="_Row2_PRESENTAZIONE 627.000 VOLUMI CON 1.6 BZ" xfId="2054"/>
    <cellStyle name="_Row2_PRESENTAZIONE 627.000 VOLUMI CON 1.6 BZ 2" xfId="2055"/>
    <cellStyle name="_Row2_Presentazione(Schema)" xfId="2056"/>
    <cellStyle name="_Row2_Presentazione(Schema) 2" xfId="2057"/>
    <cellStyle name="_Row2_ROF 03 06" xfId="2058"/>
    <cellStyle name="_Row2_ROF 03 06_159 - ladder 4d -28-11-05" xfId="2059"/>
    <cellStyle name="_Row2_ROF 03 06_MIX" xfId="2060"/>
    <cellStyle name="_Row2_Sett.non Ind.- On.Prov.Op.&amp; Straord-Ris.Part. Toro Itedi Bus Sol" xfId="2061"/>
    <cellStyle name="_Row2_Sett.non Ind.- On.Prov.Op.&amp; Straord-Ris.Part. Toro Itedi Bus Sol_159 - ladder 4d -28-11-05" xfId="2062"/>
    <cellStyle name="_Row2_Sett.non Ind.- On.Prov.Op.&amp; Straord-Ris.Part. Toro Itedi Bus Sol_MIX" xfId="2063"/>
    <cellStyle name="_Row2_simulazione costi serie speciali" xfId="2064"/>
    <cellStyle name="_Row2_SINTESI 159 21 SETT schema" xfId="2065"/>
    <cellStyle name="_Row2_SINTESI 159 21 SETT schema 2" xfId="2066"/>
    <cellStyle name="_Row2_SINTESI 159 7 SETT" xfId="2067"/>
    <cellStyle name="_Row2_SINTESI 159 7 SETT 2" xfId="2068"/>
    <cellStyle name="_Row2_SINTESI 159 7 SETT3" xfId="2069"/>
    <cellStyle name="_Row2_SINTESI 159 7 SETT3 2" xfId="2070"/>
    <cellStyle name="_Row2_SINTESI 312 22 nov schema" xfId="2071"/>
    <cellStyle name="_Row2_SINTESI 312 22 nov schema 2" xfId="2072"/>
    <cellStyle name="_Row2_TDB Master File" xfId="2073"/>
    <cellStyle name="_Row2_TDB Master File 2" xfId="2074"/>
    <cellStyle name="_Row2_Teksid Proventi Oneri full year" xfId="2075"/>
    <cellStyle name="_Row2_Teksid Proventi Oneri full year_159 - ladder 4d -28-11-05" xfId="2076"/>
    <cellStyle name="_Row2_Teksid Proventi Oneri full year_MIX" xfId="2077"/>
    <cellStyle name="_Row2_trimestri bozza" xfId="2078"/>
    <cellStyle name="_Row2_trimestri bozza1" xfId="2079"/>
    <cellStyle name="_Row2_varianze Auto" xfId="2080"/>
    <cellStyle name="_Row2_Working Capital Grafici" xfId="2081"/>
    <cellStyle name="_Row2_Working Capital Grafici 2" xfId="2082"/>
    <cellStyle name="_Row2_z-Riconciliazione 2 qt. c.f. analisti" xfId="2083"/>
    <cellStyle name="_Row3" xfId="2084"/>
    <cellStyle name="_Row3_09-CNH Flash report-2004_DB_frz_bis" xfId="2085"/>
    <cellStyle name="_Row3_159 - ladder 4d -28-11-05" xfId="2086"/>
    <cellStyle name="_Row3_CF Fiat Rof5 Analisti" xfId="2087"/>
    <cellStyle name="_Row3_MIS2" xfId="2088"/>
    <cellStyle name="_Row3_MIX" xfId="2089"/>
    <cellStyle name="_Row3_z-Riconciliazione 2 qt. c.f. analisti" xfId="2090"/>
    <cellStyle name="_Row4" xfId="2091"/>
    <cellStyle name="_Row4_09-CNH Flash report-2004_DB_frz_bis" xfId="2092"/>
    <cellStyle name="_Row4_09-CNH Flash report-2004_DB_frz_bis 2" xfId="2093"/>
    <cellStyle name="_Row4_159 - ladder 4d -28-11-05" xfId="2094"/>
    <cellStyle name="_Row4_CF Fiat Rof5 Analisti" xfId="2095"/>
    <cellStyle name="_Row4_MIS2" xfId="2096"/>
    <cellStyle name="_Row4_MIS2 2" xfId="2097"/>
    <cellStyle name="_Row4_MIX" xfId="2098"/>
    <cellStyle name="_Row4_z-Riconciliazione 2 qt. c.f. analisti" xfId="2099"/>
    <cellStyle name="_Row4_z-Riconciliazione 2 qt. c.f. analisti 2" xfId="2100"/>
    <cellStyle name="_Row5" xfId="2101"/>
    <cellStyle name="_Row5_09-CNH Flash report-2004_DB_frz_bis" xfId="2102"/>
    <cellStyle name="_Row5_159 - ladder 4d -28-11-05" xfId="2103"/>
    <cellStyle name="_Row5_CF Fiat Rof5 Analisti" xfId="2104"/>
    <cellStyle name="_Row5_MIS2" xfId="2105"/>
    <cellStyle name="_Row5_MIX" xfId="2106"/>
    <cellStyle name="_Row5_z-Riconciliazione 2 qt. c.f. analisti" xfId="2107"/>
    <cellStyle name="_Row6" xfId="2108"/>
    <cellStyle name="_Row6_09-CNH Flash report-2004_DB_frz_bis" xfId="2109"/>
    <cellStyle name="_Row6_159 - ladder 4d -28-11-05" xfId="2110"/>
    <cellStyle name="_Row6_CF Fiat Rof5 Analisti" xfId="2111"/>
    <cellStyle name="_Row6_MIS2" xfId="2112"/>
    <cellStyle name="_Row6_MIX" xfId="2113"/>
    <cellStyle name="_Row6_z-Riconciliazione 2 qt. c.f. analisti" xfId="2114"/>
    <cellStyle name="_Row7" xfId="2115"/>
    <cellStyle name="_Row7_09-CNH Flash report-2004_DB_frz_bis" xfId="2116"/>
    <cellStyle name="_Row7_159 - ladder 4d -28-11-05" xfId="2117"/>
    <cellStyle name="_Row7_CF Fiat Rof5 Analisti" xfId="2118"/>
    <cellStyle name="_Row7_MIS2" xfId="2119"/>
    <cellStyle name="_Row7_MIX" xfId="2120"/>
    <cellStyle name="_Row7_z-Riconciliazione 2 qt. c.f. analisti" xfId="2121"/>
    <cellStyle name="’?‰? [0.00]_011003 Attaachment3" xfId="2122"/>
    <cellStyle name="’?‰?_011003 Attaachment3" xfId="2123"/>
    <cellStyle name="’?‰Ý [0.00]_laroux" xfId="2124"/>
    <cellStyle name="’?‰Ý_laroux" xfId="2125"/>
    <cellStyle name="’E・Y [0.00]_?`?p?O???´・??\" xfId="2126"/>
    <cellStyle name="’E・Y_?`?p?O???´・??\" xfId="2127"/>
    <cellStyle name="’Ê‰Ý [0.00]_!!!GO" xfId="2128"/>
    <cellStyle name="’E‰Y [0.00]_Packages and Options (2)" xfId="2129"/>
    <cellStyle name="’Ê‰Ý [0.00]_Sheet1" xfId="2130"/>
    <cellStyle name="’Ê‰Ý_!!!GO" xfId="2131"/>
    <cellStyle name="=C:\WINDOWS\SYSTEM32\COMMAND.COM" xfId="2132"/>
    <cellStyle name="・・ [0.00]_Sheet1" xfId="2133"/>
    <cellStyle name="・・_Sheet1" xfId="2134"/>
    <cellStyle name="•\Ž¦Ï‚Ý‚ÌƒnƒCƒp[ƒŠƒ“ƒN" xfId="2135"/>
    <cellStyle name="•W?_!!!GO" xfId="2136"/>
    <cellStyle name="•W€_!!!GO" xfId="2137"/>
    <cellStyle name="•W_Door_Con asia" xfId="2138"/>
    <cellStyle name="•WŹ€_Door_Con asia" xfId="2139"/>
    <cellStyle name="ÊÝ [0.00]_Sheet1" xfId="2140"/>
    <cellStyle name="ÊÝ_Sheet1" xfId="2141"/>
    <cellStyle name="fEEY [0.00]_currentKC GL" xfId="2142"/>
    <cellStyle name="fEEY_currentKC GL" xfId="2143"/>
    <cellStyle name="fEñY [0.00]_?`?p?O???Lñ??\" xfId="2144"/>
    <cellStyle name="fEñY_?`?p?O???Lñ??\" xfId="2145"/>
    <cellStyle name="W_Sheet1" xfId="2146"/>
    <cellStyle name="0" xfId="2147"/>
    <cellStyle name="0.0" xfId="2148"/>
    <cellStyle name="0.00" xfId="2149"/>
    <cellStyle name="0_!!!GO" xfId="2150"/>
    <cellStyle name="0_02-All-In-Cy-Facer 1f #2" xfId="2151"/>
    <cellStyle name="0_2.3L DISI vs. 2.0L DISI TC v3" xfId="2152"/>
    <cellStyle name="0_2.3L DISI vs. 2.0L DISI TC v5" xfId="2153"/>
    <cellStyle name="0_2001A PCB Facer 300701" xfId="2154"/>
    <cellStyle name="0_2001A PCB Facer EXTERNAL 010801" xfId="2155"/>
    <cellStyle name="0_2001PCPa10_TS" xfId="2156"/>
    <cellStyle name="0_21F" xfId="2157"/>
    <cellStyle name="0_B420 Product Grid Issue 4 26 April 06" xfId="2158"/>
    <cellStyle name="0_B420 Seat Details for JCI Quotation 021006_ver2" xfId="2159"/>
    <cellStyle name="0_commodity_190701" xfId="2160"/>
    <cellStyle name="0_DEF_FACT (2)" xfId="2161"/>
    <cellStyle name="0_DieselStV for MT Review Mar 14" xfId="2162"/>
    <cellStyle name="0_EOC Paper 230701_final_4" xfId="2163"/>
    <cellStyle name="0_EOC Paper 230701_final_41" xfId="2164"/>
    <cellStyle name="0_Exterior Colours B420 Extract from CM Grid Sept 29th 2006" xfId="2165"/>
    <cellStyle name="0_I6 in CD3xx_v6" xfId="2166"/>
    <cellStyle name="0_June Freeze Status launch Index" xfId="2167"/>
    <cellStyle name="0_P2f" xfId="2168"/>
    <cellStyle name="0_Program metrics 251102" xfId="2169"/>
    <cellStyle name="0_Stage V Ph 1 Dsl Tracking Charts" xfId="2170"/>
    <cellStyle name="0_Stage V Ph 1 Dsl Tracking Charts v2" xfId="2171"/>
    <cellStyle name="0_Sub B  B Car Cycle Plan Facer" xfId="2172"/>
    <cellStyle name="0_WLI Cycle Plan Graph A" xfId="2173"/>
    <cellStyle name="1" xfId="2174"/>
    <cellStyle name="1_1" xfId="2175"/>
    <cellStyle name="1_1_1" xfId="2176"/>
    <cellStyle name="1_1_1_D&amp;A" xfId="2177"/>
    <cellStyle name="1_1_1_Master_StatusCharts_39adj" xfId="2178"/>
    <cellStyle name="1_1_D&amp;A" xfId="2179"/>
    <cellStyle name="1_1_Master_StatusCharts_39adj" xfId="2180"/>
    <cellStyle name="1_D&amp;A" xfId="2181"/>
    <cellStyle name="1_Master_StatusCharts_39adj" xfId="2182"/>
    <cellStyle name="1_Summary L" xfId="2183"/>
    <cellStyle name="1_Summary L_D&amp;A" xfId="2184"/>
    <cellStyle name="1_Summary L_Master_StatusCharts_39adj" xfId="2185"/>
    <cellStyle name="¹éºÐÀ²_°æ¿µÁöÇ¥" xfId="2186"/>
    <cellStyle name="20% - Accent1 2" xfId="2187"/>
    <cellStyle name="20% - Accent2 2" xfId="2188"/>
    <cellStyle name="20% - Accent3 2" xfId="2189"/>
    <cellStyle name="20% - Accent4 2" xfId="2190"/>
    <cellStyle name="20% - Accent5 2" xfId="2191"/>
    <cellStyle name="20% - Accent6 2" xfId="2192"/>
    <cellStyle name="20% - Colore 1 2" xfId="2193"/>
    <cellStyle name="20% - Colore 2 2" xfId="2194"/>
    <cellStyle name="20% - Colore 3 2" xfId="2195"/>
    <cellStyle name="20% - Colore 4 2" xfId="2196"/>
    <cellStyle name="20% - Colore 5 2" xfId="2197"/>
    <cellStyle name="20% - Colore 6 2" xfId="2198"/>
    <cellStyle name="20% - Έμφαση1" xfId="2199"/>
    <cellStyle name="20% - Έμφαση2" xfId="2200"/>
    <cellStyle name="20% - Έμφαση3" xfId="2201"/>
    <cellStyle name="20% - Έμφαση4" xfId="2202"/>
    <cellStyle name="20% - Έμφαση5" xfId="2203"/>
    <cellStyle name="20% - Έμφαση6" xfId="2204"/>
    <cellStyle name="40% - Accent1 2" xfId="2205"/>
    <cellStyle name="40% - Accent2 2" xfId="2206"/>
    <cellStyle name="40% - Accent3 2" xfId="2207"/>
    <cellStyle name="40% - Accent4 2" xfId="2208"/>
    <cellStyle name="40% - Accent5 2" xfId="2209"/>
    <cellStyle name="40% - Accent6 2" xfId="2210"/>
    <cellStyle name="40% - Colore 1 2" xfId="2211"/>
    <cellStyle name="40% - Colore 2 2" xfId="2212"/>
    <cellStyle name="40% - Colore 3 2" xfId="2213"/>
    <cellStyle name="40% - Colore 4 2" xfId="2214"/>
    <cellStyle name="40% - Colore 5 2" xfId="2215"/>
    <cellStyle name="40% - Colore 6 2" xfId="2216"/>
    <cellStyle name="40% - Έμφαση1" xfId="2217"/>
    <cellStyle name="40% - Έμφαση2" xfId="2218"/>
    <cellStyle name="40% - Έμφαση3" xfId="2219"/>
    <cellStyle name="40% - Έμφαση4" xfId="2220"/>
    <cellStyle name="40% - Έμφαση5" xfId="2221"/>
    <cellStyle name="40% - Έμφαση6" xfId="2222"/>
    <cellStyle name="60% - Accent1 2" xfId="2223"/>
    <cellStyle name="60% - Accent2 2" xfId="2224"/>
    <cellStyle name="60% - Accent3 2" xfId="2225"/>
    <cellStyle name="60% - Accent4 2" xfId="2226"/>
    <cellStyle name="60% - Accent5 2" xfId="2227"/>
    <cellStyle name="60% - Accent6 2" xfId="2228"/>
    <cellStyle name="60% - Colore 1 2" xfId="2229"/>
    <cellStyle name="60% - Colore 2 2" xfId="2230"/>
    <cellStyle name="60% - Colore 3 2" xfId="2231"/>
    <cellStyle name="60% - Colore 4 2" xfId="2232"/>
    <cellStyle name="60% - Colore 5 2" xfId="2233"/>
    <cellStyle name="60% - Colore 6 2" xfId="2234"/>
    <cellStyle name="60% - Έμφαση1" xfId="2235"/>
    <cellStyle name="60% - Έμφαση2" xfId="2236"/>
    <cellStyle name="60% - Έμφαση3" xfId="2237"/>
    <cellStyle name="60% - Έμφαση4" xfId="2238"/>
    <cellStyle name="60% - Έμφαση5" xfId="2239"/>
    <cellStyle name="60% - Έμφαση6" xfId="2240"/>
    <cellStyle name="ÅE­ [0]_°èÈ¹" xfId="2241"/>
    <cellStyle name="ÅE­_°èÈ¹" xfId="2242"/>
    <cellStyle name="ac" xfId="2243"/>
    <cellStyle name="Accent1 2" xfId="2244"/>
    <cellStyle name="Accent2 2" xfId="2245"/>
    <cellStyle name="Accent3 2" xfId="2246"/>
    <cellStyle name="Accent4 2" xfId="2247"/>
    <cellStyle name="Accent5 2" xfId="2248"/>
    <cellStyle name="Accent6 2" xfId="2249"/>
    <cellStyle name="args.style" xfId="2250"/>
    <cellStyle name="ÄÞ¸¶ [0]_°èÈ¹" xfId="2251"/>
    <cellStyle name="ÄÞ¸¶_°èÈ¹" xfId="2252"/>
    <cellStyle name="Bad 2" xfId="2253"/>
    <cellStyle name="Blank.Testo" xfId="2254"/>
    <cellStyle name="Bloccato" xfId="2255"/>
    <cellStyle name="BMU001" xfId="2256"/>
    <cellStyle name="BMU001 2" xfId="2257"/>
    <cellStyle name="BMU001 3" xfId="2258"/>
    <cellStyle name="BMU001pol" xfId="2259"/>
    <cellStyle name="BMU001pol 2" xfId="2260"/>
    <cellStyle name="BMU001pol 3" xfId="2261"/>
    <cellStyle name="BMU001T" xfId="2262"/>
    <cellStyle name="BMU001T 2" xfId="2263"/>
    <cellStyle name="BMU001T 3" xfId="2264"/>
    <cellStyle name="BMU002" xfId="2265"/>
    <cellStyle name="BMU002 2" xfId="2266"/>
    <cellStyle name="BMU002 3" xfId="2267"/>
    <cellStyle name="BMU002B" xfId="2268"/>
    <cellStyle name="BMU002P1" xfId="2269"/>
    <cellStyle name="BMU002P1 2" xfId="2270"/>
    <cellStyle name="BMU002P1 3" xfId="2271"/>
    <cellStyle name="BMU002P2" xfId="2272"/>
    <cellStyle name="BMU002P2 2" xfId="2273"/>
    <cellStyle name="BMU002P2 3" xfId="2274"/>
    <cellStyle name="BMU003" xfId="2275"/>
    <cellStyle name="BMU004" xfId="2276"/>
    <cellStyle name="BMU005" xfId="2277"/>
    <cellStyle name="BMU005B" xfId="2278"/>
    <cellStyle name="BMU005K" xfId="2279"/>
    <cellStyle name="Bold" xfId="2280"/>
    <cellStyle name="Border1" xfId="2281"/>
    <cellStyle name="Border1 2" xfId="2282"/>
    <cellStyle name="Border1 2 2" xfId="2283"/>
    <cellStyle name="Border1 2 3" xfId="2284"/>
    <cellStyle name="Border1 3" xfId="2285"/>
    <cellStyle name="Border1 4" xfId="2286"/>
    <cellStyle name="Border2" xfId="2287"/>
    <cellStyle name="Border2 2" xfId="2288"/>
    <cellStyle name="Border2 2 2" xfId="2289"/>
    <cellStyle name="Border2 2 3" xfId="2290"/>
    <cellStyle name="Border2 3" xfId="2291"/>
    <cellStyle name="Border2 4" xfId="2292"/>
    <cellStyle name="Border3" xfId="2293"/>
    <cellStyle name="Border3 2" xfId="2294"/>
    <cellStyle name="Border3 2 2" xfId="2295"/>
    <cellStyle name="Border3 2 3" xfId="2296"/>
    <cellStyle name="Border3 3" xfId="2297"/>
    <cellStyle name="Border3 4" xfId="2298"/>
    <cellStyle name="Bottom Row" xfId="2299"/>
    <cellStyle name="BoxedTotal" xfId="2300"/>
    <cellStyle name="BuiltOpt_Content" xfId="2301"/>
    <cellStyle name="BuiltOption_Content" xfId="2302"/>
    <cellStyle name="Ç¥ÁØ_°èÈ¹" xfId="2303"/>
    <cellStyle name="Cabecera 1" xfId="2304"/>
    <cellStyle name="Cabecera 2" xfId="2305"/>
    <cellStyle name="Calc Currency (0)" xfId="2306"/>
    <cellStyle name="Calc Currency (0) 2" xfId="2307"/>
    <cellStyle name="Calc Currency (0) 3" xfId="2308"/>
    <cellStyle name="Calc Currency (2)" xfId="2309"/>
    <cellStyle name="Calc Currency (2) 2" xfId="2310"/>
    <cellStyle name="Calc Currency (2) 3" xfId="2311"/>
    <cellStyle name="Calc Percent (0)" xfId="2312"/>
    <cellStyle name="Calc Percent (0) 2" xfId="2313"/>
    <cellStyle name="Calc Percent (0) 3" xfId="2314"/>
    <cellStyle name="Calc Percent (1)" xfId="2315"/>
    <cellStyle name="Calc Percent (1) 2" xfId="2316"/>
    <cellStyle name="Calc Percent (1) 3" xfId="2317"/>
    <cellStyle name="Calc Percent (2)" xfId="2318"/>
    <cellStyle name="Calc Percent (2) 2" xfId="2319"/>
    <cellStyle name="Calc Percent (2) 3" xfId="2320"/>
    <cellStyle name="Calc Units (0)" xfId="2321"/>
    <cellStyle name="Calc Units (0) 2" xfId="2322"/>
    <cellStyle name="Calc Units (0) 3" xfId="2323"/>
    <cellStyle name="Calc Units (1)" xfId="2324"/>
    <cellStyle name="Calc Units (1) 2" xfId="2325"/>
    <cellStyle name="Calc Units (1) 3" xfId="2326"/>
    <cellStyle name="Calc Units (2)" xfId="2327"/>
    <cellStyle name="Calc Units (2) 2" xfId="2328"/>
    <cellStyle name="Calc Units (2) 3" xfId="2329"/>
    <cellStyle name="Calcolo 2" xfId="2330"/>
    <cellStyle name="Calcolo 3" xfId="2331"/>
    <cellStyle name="Calculation 2" xfId="2332"/>
    <cellStyle name="CaptionCategory" xfId="2333"/>
    <cellStyle name="CaptionHeader" xfId="2334"/>
    <cellStyle name="CaptionSINCOMs" xfId="2335"/>
    <cellStyle name="cárkyd" xfId="2336"/>
    <cellStyle name="category" xfId="2337"/>
    <cellStyle name="Cella collegata 2" xfId="2338"/>
    <cellStyle name="Cella da controllare 2" xfId="2339"/>
    <cellStyle name="CellDataTass" xfId="2340"/>
    <cellStyle name="CellTass" xfId="2341"/>
    <cellStyle name="CellTassConfine" xfId="2342"/>
    <cellStyle name="Check Cell 2" xfId="2343"/>
    <cellStyle name="Collegamento ipertestuale" xfId="2344"/>
    <cellStyle name="Collegamento ipertestuale 2" xfId="2345"/>
    <cellStyle name="Colore 1 2" xfId="2346"/>
    <cellStyle name="Colore 2 2" xfId="2347"/>
    <cellStyle name="Colore 3 2" xfId="2348"/>
    <cellStyle name="Colore 4 2" xfId="2349"/>
    <cellStyle name="Colore 5 2" xfId="2350"/>
    <cellStyle name="Colore 6 2" xfId="2351"/>
    <cellStyle name="CombinedVol_Data" xfId="2352"/>
    <cellStyle name="Comma  - Style1" xfId="2353"/>
    <cellStyle name="Comma  - Style1 2" xfId="2354"/>
    <cellStyle name="Comma  - Style1 3" xfId="2355"/>
    <cellStyle name="Comma  - Style2" xfId="2356"/>
    <cellStyle name="Comma  - Style2 2" xfId="2357"/>
    <cellStyle name="Comma  - Style2 3" xfId="2358"/>
    <cellStyle name="Comma  - Style3" xfId="2359"/>
    <cellStyle name="Comma  - Style3 2" xfId="2360"/>
    <cellStyle name="Comma  - Style3 3" xfId="2361"/>
    <cellStyle name="Comma  - Style4" xfId="2362"/>
    <cellStyle name="Comma  - Style4 2" xfId="2363"/>
    <cellStyle name="Comma  - Style4 3" xfId="2364"/>
    <cellStyle name="Comma  - Style5" xfId="2365"/>
    <cellStyle name="Comma  - Style5 2" xfId="2366"/>
    <cellStyle name="Comma  - Style5 3" xfId="2367"/>
    <cellStyle name="Comma  - Style6" xfId="2368"/>
    <cellStyle name="Comma  - Style6 2" xfId="2369"/>
    <cellStyle name="Comma  - Style6 3" xfId="2370"/>
    <cellStyle name="Comma  - Style7" xfId="2371"/>
    <cellStyle name="Comma  - Style7 2" xfId="2372"/>
    <cellStyle name="Comma  - Style7 3" xfId="2373"/>
    <cellStyle name="Comma  - Style8" xfId="2374"/>
    <cellStyle name="Comma  - Style8 2" xfId="2375"/>
    <cellStyle name="Comma  - Style8 3" xfId="2376"/>
    <cellStyle name="Comma [00]" xfId="2377"/>
    <cellStyle name="Comma [00] 2" xfId="2378"/>
    <cellStyle name="Comma [00] 3" xfId="2379"/>
    <cellStyle name="Comma 2" xfId="2380"/>
    <cellStyle name="Comma, 0" xfId="2381"/>
    <cellStyle name="Comma[2]" xfId="2382"/>
    <cellStyle name="Comma0" xfId="2383"/>
    <cellStyle name="Comma0 2" xfId="2384"/>
    <cellStyle name="Currency $" xfId="2385"/>
    <cellStyle name="Currency (0.00)" xfId="2386"/>
    <cellStyle name="Currency [00]" xfId="2387"/>
    <cellStyle name="Currency [00] 2" xfId="2388"/>
    <cellStyle name="Currency [00] 3" xfId="2389"/>
    <cellStyle name="Currency[2]" xfId="2390"/>
    <cellStyle name="Currency0" xfId="2391"/>
    <cellStyle name="Currency0 2" xfId="2392"/>
    <cellStyle name="custom" xfId="2393"/>
    <cellStyle name="Data" xfId="2394"/>
    <cellStyle name="Data 2" xfId="2395"/>
    <cellStyle name="Date" xfId="2396"/>
    <cellStyle name="Date 2" xfId="2397"/>
    <cellStyle name="Date Short" xfId="2398"/>
    <cellStyle name="Date_03_Alfa_Junior_Ripartizione_Investim-Tempi" xfId="2399"/>
    <cellStyle name="Decimal (0)" xfId="2400"/>
    <cellStyle name="Decimal (1)" xfId="2401"/>
    <cellStyle name="Decimal (2)" xfId="2402"/>
    <cellStyle name="DELTA" xfId="2403"/>
    <cellStyle name="Delta (0)" xfId="2404"/>
    <cellStyle name="Delta (0,0)" xfId="2405"/>
    <cellStyle name="Delta (0,00)" xfId="2406"/>
    <cellStyle name="DELTA 2" xfId="2407"/>
    <cellStyle name="DELTA_6 " xfId="2408"/>
    <cellStyle name="deneme" xfId="2409"/>
    <cellStyle name="Dezimal [0]_  D000104.T184316.KBS.DI.ENGINE" xfId="2410"/>
    <cellStyle name="Dezimal_  D000104.T184316.KBS.DI.ENGINE" xfId="2411"/>
    <cellStyle name="dlrs_no_decimal" xfId="2412"/>
    <cellStyle name="Dollars" xfId="2413"/>
    <cellStyle name="Dziesiętny [0]_Arkusz1" xfId="2414"/>
    <cellStyle name="Dziesietny [0]_Panel-A-B-C" xfId="2415"/>
    <cellStyle name="Dziesiętny [0]_VERA" xfId="2416"/>
    <cellStyle name="Dziesiętny_Arkusz1" xfId="2417"/>
    <cellStyle name="Dziesietny_Panel-A-B-C" xfId="2418"/>
    <cellStyle name="Dziesiętny_VERA" xfId="2419"/>
    <cellStyle name="Edited_Data" xfId="2420"/>
    <cellStyle name="Enter Currency (0)" xfId="2421"/>
    <cellStyle name="Enter Currency (0) 2" xfId="2422"/>
    <cellStyle name="Enter Currency (0) 3" xfId="2423"/>
    <cellStyle name="Enter Currency (2)" xfId="2424"/>
    <cellStyle name="Enter Currency (2) 2" xfId="2425"/>
    <cellStyle name="Enter Currency (2) 3" xfId="2426"/>
    <cellStyle name="Enter Units (0)" xfId="2427"/>
    <cellStyle name="Enter Units (0) 2" xfId="2428"/>
    <cellStyle name="Enter Units (0) 3" xfId="2429"/>
    <cellStyle name="Enter Units (1)" xfId="2430"/>
    <cellStyle name="Enter Units (1) 2" xfId="2431"/>
    <cellStyle name="Enter Units (1) 3" xfId="2432"/>
    <cellStyle name="Enter Units (2)" xfId="2433"/>
    <cellStyle name="Enter Units (2) 2" xfId="2434"/>
    <cellStyle name="Enter Units (2) 3" xfId="2435"/>
    <cellStyle name="Estimated_Data" xfId="2436"/>
    <cellStyle name="Euro" xfId="2437"/>
    <cellStyle name="Euro 2" xfId="2438"/>
    <cellStyle name="Euro 3" xfId="2439"/>
    <cellStyle name="Explanatory Text 2" xfId="2440"/>
    <cellStyle name="Fecha" xfId="2441"/>
    <cellStyle name="Fijo" xfId="2442"/>
    <cellStyle name="Financ - Style1" xfId="2443"/>
    <cellStyle name="Fixed" xfId="2444"/>
    <cellStyle name="Fixed 2" xfId="2445"/>
    <cellStyle name="FIXO" xfId="2446"/>
    <cellStyle name="FIXO 2" xfId="2447"/>
    <cellStyle name="FIXO 3" xfId="2448"/>
    <cellStyle name="ƒnƒCƒp[ƒŠƒ“ƒN" xfId="2449"/>
    <cellStyle name="Followed Hyperlink 2" xfId="2450"/>
    <cellStyle name="Forecast_Data" xfId="2451"/>
    <cellStyle name="Form.MI" xfId="2452"/>
    <cellStyle name="Good 2" xfId="2453"/>
    <cellStyle name="Grand Total" xfId="2454"/>
    <cellStyle name="Grey" xfId="2455"/>
    <cellStyle name="Grigio.6" xfId="2456"/>
    <cellStyle name="Gris_B.U." xfId="2457"/>
    <cellStyle name="HEADER" xfId="2458"/>
    <cellStyle name="Header1" xfId="2459"/>
    <cellStyle name="Header1 2" xfId="2460"/>
    <cellStyle name="Header1 3" xfId="2461"/>
    <cellStyle name="Header2" xfId="2462"/>
    <cellStyle name="Header2 2" xfId="2463"/>
    <cellStyle name="Header2 2 2" xfId="2464"/>
    <cellStyle name="Header2 2 3" xfId="2465"/>
    <cellStyle name="Header2 3" xfId="2466"/>
    <cellStyle name="Header2 4" xfId="2467"/>
    <cellStyle name="Heading 1 2" xfId="2468"/>
    <cellStyle name="Heading 2 2" xfId="2469"/>
    <cellStyle name="Heading 3 2" xfId="2470"/>
    <cellStyle name="Heading 4 2" xfId="2471"/>
    <cellStyle name="Heading1" xfId="2472"/>
    <cellStyle name="Heading2" xfId="2473"/>
    <cellStyle name="Heading3" xfId="2474"/>
    <cellStyle name="Hiper??cze" xfId="2475"/>
    <cellStyle name="Hiperłącze" xfId="2476"/>
    <cellStyle name="Hipervínculo visitado_021204 Principales Indicadores" xfId="2477"/>
    <cellStyle name="Hipervínculo_021204 Principales Indicadores" xfId="2478"/>
    <cellStyle name="Hyperlink 2" xfId="2479"/>
    <cellStyle name="Hyperlink 3" xfId="2480"/>
    <cellStyle name="Hyperlink seguido_ALBERTO" xfId="2481"/>
    <cellStyle name="Incentive_Added_Cont_Desc" xfId="2482"/>
    <cellStyle name="Input (0)" xfId="2483"/>
    <cellStyle name="Input (0,0)" xfId="2484"/>
    <cellStyle name="Input (0,00)" xfId="2485"/>
    <cellStyle name="Input [yellow]" xfId="2486"/>
    <cellStyle name="Input [yellow] 2" xfId="2487"/>
    <cellStyle name="Input [yellow] 2 2" xfId="2488"/>
    <cellStyle name="Input [yellow] 2 3" xfId="2489"/>
    <cellStyle name="Input [yellow] 3" xfId="2490"/>
    <cellStyle name="Input [yellow] 4" xfId="2491"/>
    <cellStyle name="Input 2" xfId="2492"/>
    <cellStyle name="Input 2 2" xfId="2493"/>
    <cellStyle name="Input 3" xfId="2494"/>
    <cellStyle name="Input 3 2" xfId="2495"/>
    <cellStyle name="Input 4" xfId="2496"/>
    <cellStyle name="Input 5" xfId="2497"/>
    <cellStyle name="Input 6" xfId="2498"/>
    <cellStyle name="Input 7" xfId="2499"/>
    <cellStyle name="Input 8" xfId="2500"/>
    <cellStyle name="Input 9" xfId="2501"/>
    <cellStyle name="Input Perc (0)" xfId="2502"/>
    <cellStyle name="Input Perc (0,00)" xfId="2503"/>
    <cellStyle name="Intestaz.1" xfId="2504"/>
    <cellStyle name="Intestaz.2" xfId="2505"/>
    <cellStyle name="Intestaz.3" xfId="2506"/>
    <cellStyle name="Item_Current" xfId="2507"/>
    <cellStyle name="Level01" xfId="2508"/>
    <cellStyle name="Level01 2" xfId="2509"/>
    <cellStyle name="Level01 3" xfId="2510"/>
    <cellStyle name="Level01 4" xfId="2511"/>
    <cellStyle name="Level02" xfId="2512"/>
    <cellStyle name="Level1" xfId="2513"/>
    <cellStyle name="Level1 2" xfId="2514"/>
    <cellStyle name="Level1 3" xfId="2515"/>
    <cellStyle name="Level1 4" xfId="2516"/>
    <cellStyle name="Level2" xfId="2517"/>
    <cellStyle name="Level2 2" xfId="2518"/>
    <cellStyle name="Level2 2 2" xfId="2519"/>
    <cellStyle name="Level2 3" xfId="2520"/>
    <cellStyle name="Level2 4" xfId="2521"/>
    <cellStyle name="Link Currency (0)" xfId="2522"/>
    <cellStyle name="Link Currency (0) 2" xfId="2523"/>
    <cellStyle name="Link Currency (0) 3" xfId="2524"/>
    <cellStyle name="Link Currency (2)" xfId="2525"/>
    <cellStyle name="Link Currency (2) 2" xfId="2526"/>
    <cellStyle name="Link Currency (2) 3" xfId="2527"/>
    <cellStyle name="Link Units (0)" xfId="2528"/>
    <cellStyle name="Link Units (0) 2" xfId="2529"/>
    <cellStyle name="Link Units (0) 3" xfId="2530"/>
    <cellStyle name="Link Units (1)" xfId="2531"/>
    <cellStyle name="Link Units (1) 2" xfId="2532"/>
    <cellStyle name="Link Units (1) 3" xfId="2533"/>
    <cellStyle name="Link Units (2)" xfId="2534"/>
    <cellStyle name="Link Units (2) 2" xfId="2535"/>
    <cellStyle name="Link Units (2) 3" xfId="2536"/>
    <cellStyle name="Linked Cell 2" xfId="2537"/>
    <cellStyle name="M (2)" xfId="2538"/>
    <cellStyle name="M (2) 2" xfId="2539"/>
    <cellStyle name="M (2) 3" xfId="2540"/>
    <cellStyle name="měny_laroux" xfId="2541"/>
    <cellStyle name="Migliaia (0)" xfId="2542"/>
    <cellStyle name="Migliaia (0,0)" xfId="2543"/>
    <cellStyle name="Migliaia (0,00)" xfId="2544"/>
    <cellStyle name="Migliaia [0] 2" xfId="2545"/>
    <cellStyle name="Migliaia 2" xfId="2546"/>
    <cellStyle name="Migliaia 3 2 3 2 2" xfId="2547"/>
    <cellStyle name="Migliaia 3 2 3 2 2 2" xfId="2548"/>
    <cellStyle name="Migliaia_Foglio1 (2)" xfId="2549"/>
    <cellStyle name="Millares [0]_021104 VENTAS DIRECTAS - VENTAS RED OCT" xfId="2550"/>
    <cellStyle name="Millares_021104 VENTAS DIRECTAS - VENTAS RED OCT" xfId="2551"/>
    <cellStyle name="Milliers [0]_!!!GO" xfId="2552"/>
    <cellStyle name="Milliers_!!!GO" xfId="2553"/>
    <cellStyle name="MIO" xfId="2554"/>
    <cellStyle name="MIO 2" xfId="2555"/>
    <cellStyle name="MIO 3" xfId="2556"/>
    <cellStyle name="MIO 4" xfId="2557"/>
    <cellStyle name="Model" xfId="2558"/>
    <cellStyle name="Moeda [0]_09 - PGM 01 11 2004" xfId="2559"/>
    <cellStyle name="Moeda_09 - PGM 01 11 2004" xfId="2560"/>
    <cellStyle name="Moneda [0]_021104 VENTAS DIRECTAS - VENTAS RED OCT" xfId="2561"/>
    <cellStyle name="Moneda_021104 VENTAS DIRECTAS - VENTAS RED OCT" xfId="2562"/>
    <cellStyle name="Monétaire [0]_!!!GO" xfId="2563"/>
    <cellStyle name="Monétaire_!!!GO" xfId="2564"/>
    <cellStyle name="Monetario" xfId="2565"/>
    <cellStyle name="Monetario0" xfId="2566"/>
    <cellStyle name="ＭＳゴシック" xfId="2567"/>
    <cellStyle name="Neutral 2" xfId="2568"/>
    <cellStyle name="Neutrale 2" xfId="2569"/>
    <cellStyle name="Non_definito" xfId="2570"/>
    <cellStyle name="Normal - Style1" xfId="2571"/>
    <cellStyle name="Normal - Style1 2" xfId="2572"/>
    <cellStyle name="Normal - Style2" xfId="2573"/>
    <cellStyle name="Normal - Style3" xfId="2574"/>
    <cellStyle name="Normal - Style4" xfId="2575"/>
    <cellStyle name="Normal - Style5" xfId="2576"/>
    <cellStyle name="Normal - Style6" xfId="2577"/>
    <cellStyle name="Normal - Style7" xfId="2578"/>
    <cellStyle name="Normal - Style8" xfId="2579"/>
    <cellStyle name="Normal 10" xfId="2580"/>
    <cellStyle name="Normal 10 2" xfId="2581"/>
    <cellStyle name="Normal 11" xfId="2582"/>
    <cellStyle name="Normal 11 2" xfId="2583"/>
    <cellStyle name="Normal 12" xfId="2584"/>
    <cellStyle name="Normal 12 2" xfId="2585"/>
    <cellStyle name="Normal 13" xfId="2586"/>
    <cellStyle name="Normal 13 2" xfId="2587"/>
    <cellStyle name="Normal 13 2 2" xfId="2588"/>
    <cellStyle name="Normal 13 3" xfId="2589"/>
    <cellStyle name="Normal 13 4" xfId="2590"/>
    <cellStyle name="Normal 13 5" xfId="2591"/>
    <cellStyle name="Normal 14" xfId="2592"/>
    <cellStyle name="Normal 14 2" xfId="2593"/>
    <cellStyle name="Normal 14 3" xfId="2594"/>
    <cellStyle name="Normal 15" xfId="2595"/>
    <cellStyle name="Normal 15 2" xfId="2596"/>
    <cellStyle name="Normal 16" xfId="2597"/>
    <cellStyle name="Normal 17" xfId="2598"/>
    <cellStyle name="Normal 18" xfId="2599"/>
    <cellStyle name="Normal 19" xfId="2600"/>
    <cellStyle name="Normal 2" xfId="2601"/>
    <cellStyle name="Normal 2 2" xfId="2602"/>
    <cellStyle name="Normal 2 3" xfId="2603"/>
    <cellStyle name="Normal 2 4" xfId="2604"/>
    <cellStyle name="Normal 20" xfId="2605"/>
    <cellStyle name="Normal 21" xfId="2606"/>
    <cellStyle name="Normal 3" xfId="2607"/>
    <cellStyle name="Normal 3 2" xfId="2608"/>
    <cellStyle name="Normal 3 3" xfId="2609"/>
    <cellStyle name="Normal 4" xfId="2610"/>
    <cellStyle name="Normal 4 2" xfId="2611"/>
    <cellStyle name="Normal 5" xfId="2612"/>
    <cellStyle name="Normal 5 2" xfId="2613"/>
    <cellStyle name="Normal 5 3" xfId="2614"/>
    <cellStyle name="Normal 6" xfId="2615"/>
    <cellStyle name="Normal 6 2" xfId="2616"/>
    <cellStyle name="Normal 7" xfId="2617"/>
    <cellStyle name="Normal 7 2" xfId="2618"/>
    <cellStyle name="Normal 8" xfId="2619"/>
    <cellStyle name="Normal 8 2" xfId="2620"/>
    <cellStyle name="Normal 9" xfId="2621"/>
    <cellStyle name="Normal 9 2" xfId="2622"/>
    <cellStyle name="Normal 9 3" xfId="2623"/>
    <cellStyle name="Normal latifa" xfId="2624"/>
    <cellStyle name="Normal latifa 2" xfId="2625"/>
    <cellStyle name="Normal latifa 3" xfId="2626"/>
    <cellStyle name="Normal Summary" xfId="2627"/>
    <cellStyle name="Normal_Price list  FIAT PANDA MULTIJET 29_09_2005" xfId="2628"/>
    <cellStyle name="Normal1" xfId="2629"/>
    <cellStyle name="Normale 10" xfId="2630"/>
    <cellStyle name="Normale 10 2" xfId="2631"/>
    <cellStyle name="Normale 11" xfId="2632"/>
    <cellStyle name="Normale 11 2" xfId="2633"/>
    <cellStyle name="Normale 12" xfId="2634"/>
    <cellStyle name="Normale 12 2" xfId="2635"/>
    <cellStyle name="Normale 13" xfId="2636"/>
    <cellStyle name="Normale 13 2" xfId="2637"/>
    <cellStyle name="Normale 14" xfId="2638"/>
    <cellStyle name="Normale 14 2" xfId="2639"/>
    <cellStyle name="Normale 15" xfId="2640"/>
    <cellStyle name="Normale 15 2" xfId="2641"/>
    <cellStyle name="Normale 15 3" xfId="2642"/>
    <cellStyle name="Normale 16" xfId="2643"/>
    <cellStyle name="Normale 16 2" xfId="2644"/>
    <cellStyle name="Normale 17" xfId="2645"/>
    <cellStyle name="Normale 17 2" xfId="2646"/>
    <cellStyle name="Normale 18" xfId="2647"/>
    <cellStyle name="Normale 18 2" xfId="2648"/>
    <cellStyle name="Normale 19" xfId="2649"/>
    <cellStyle name="Normale 19 2" xfId="2650"/>
    <cellStyle name="Normale 2" xfId="2651"/>
    <cellStyle name="Normale 2 2" xfId="2652"/>
    <cellStyle name="Normale 2 2 2" xfId="2653"/>
    <cellStyle name="Normale 2 3" xfId="2654"/>
    <cellStyle name="Normale 2 3 2" xfId="2655"/>
    <cellStyle name="Normale 20" xfId="2656"/>
    <cellStyle name="Normale 20 2" xfId="2657"/>
    <cellStyle name="Normale 21" xfId="2658"/>
    <cellStyle name="Normale 21 2" xfId="2659"/>
    <cellStyle name="Normale 22" xfId="2660"/>
    <cellStyle name="Normale 22 2" xfId="2661"/>
    <cellStyle name="Normale 23" xfId="2662"/>
    <cellStyle name="Normale 23 2" xfId="2663"/>
    <cellStyle name="Normale 24" xfId="2664"/>
    <cellStyle name="Normale 24 2" xfId="2665"/>
    <cellStyle name="Normale 25" xfId="2666"/>
    <cellStyle name="Normale 25 2" xfId="2667"/>
    <cellStyle name="Normale 26" xfId="2668"/>
    <cellStyle name="Normale 26 2" xfId="2669"/>
    <cellStyle name="Normale 26 2 2" xfId="2670"/>
    <cellStyle name="Normale 26 2 2 2" xfId="2671"/>
    <cellStyle name="Normale 26 2 3" xfId="2672"/>
    <cellStyle name="Normale 26 3" xfId="2673"/>
    <cellStyle name="Normale 27" xfId="2674"/>
    <cellStyle name="Normale 27 2" xfId="2675"/>
    <cellStyle name="Normale 28" xfId="2676"/>
    <cellStyle name="Normale 28 2" xfId="2677"/>
    <cellStyle name="Normale 29" xfId="2678"/>
    <cellStyle name="Normale 3" xfId="2679"/>
    <cellStyle name="Normale 3 2" xfId="2680"/>
    <cellStyle name="Normale 3 2 2" xfId="2681"/>
    <cellStyle name="Normale 3 2 2 2" xfId="2682"/>
    <cellStyle name="Normale 3 2 2 2 2" xfId="2683"/>
    <cellStyle name="Normale 3 2 2 2 2 2" xfId="2684"/>
    <cellStyle name="Normale 3 2 2 2 3" xfId="2685"/>
    <cellStyle name="Normale 3 2 2 2 3 2" xfId="2686"/>
    <cellStyle name="Normale 3 2 2 2 4" xfId="2687"/>
    <cellStyle name="Normale 3 2 2 2 4 2" xfId="2688"/>
    <cellStyle name="Normale 3 2 2 2 5" xfId="2689"/>
    <cellStyle name="Normale 3 2 2 3" xfId="2690"/>
    <cellStyle name="Normale 3 2 3" xfId="2691"/>
    <cellStyle name="Normale 3 2 4" xfId="2692"/>
    <cellStyle name="Normale 3 3" xfId="2693"/>
    <cellStyle name="Normale 3 3 2" xfId="2694"/>
    <cellStyle name="Normale 3 4" xfId="2695"/>
    <cellStyle name="Normale 3 5" xfId="2696"/>
    <cellStyle name="Normale 30" xfId="2697"/>
    <cellStyle name="Normale 31" xfId="2698"/>
    <cellStyle name="Normale 32" xfId="2699"/>
    <cellStyle name="Normale 33" xfId="2700"/>
    <cellStyle name="Normale 34" xfId="2701"/>
    <cellStyle name="Normale 4" xfId="2702"/>
    <cellStyle name="Normale 4 2" xfId="2703"/>
    <cellStyle name="Normale 5" xfId="2704"/>
    <cellStyle name="Normale 5 2" xfId="2705"/>
    <cellStyle name="Normale 6" xfId="2706"/>
    <cellStyle name="Normale 6 2" xfId="2707"/>
    <cellStyle name="Normale 6 2 3 2 2" xfId="2708"/>
    <cellStyle name="Normale 6 2 3 2 2 2" xfId="2709"/>
    <cellStyle name="Normale 6 3" xfId="2710"/>
    <cellStyle name="Normale 7" xfId="2711"/>
    <cellStyle name="Normale 7 2" xfId="2712"/>
    <cellStyle name="Normale 8" xfId="2713"/>
    <cellStyle name="Normale 8 2" xfId="2714"/>
    <cellStyle name="Normale 9" xfId="2715"/>
    <cellStyle name="Normale 9 2" xfId="2716"/>
    <cellStyle name="Normale 9 2 2" xfId="2717"/>
    <cellStyle name="Normale 9 3" xfId="2718"/>
    <cellStyle name="Normale TQ4" xfId="2719"/>
    <cellStyle name="Normale_ablf705" xfId="2720"/>
    <cellStyle name="normální_COMP CR FIAT PC 10.2003 y" xfId="2721"/>
    <cellStyle name="Normalny_07.23.03 MARKETING PLAN (FIAT) - 2" xfId="2722"/>
    <cellStyle name="Nota 2" xfId="2723"/>
    <cellStyle name="Nota 3" xfId="2724"/>
    <cellStyle name="Note 2" xfId="2725"/>
    <cellStyle name="NumPagina" xfId="2726"/>
    <cellStyle name="Odwiedzone hiper??cze" xfId="2727"/>
    <cellStyle name="Odwiedzone hiperłącze" xfId="2728"/>
    <cellStyle name="Œ…‹æØ‚è [0.00]_!!!GO" xfId="2729"/>
    <cellStyle name="Œ…‹æØ‚è_!!!GO" xfId="2730"/>
    <cellStyle name="Option_Added_Cont_Desc" xfId="2731"/>
    <cellStyle name="Output 2" xfId="2732"/>
    <cellStyle name="Output 3" xfId="2733"/>
    <cellStyle name="paint" xfId="2734"/>
    <cellStyle name="Parentesi smart" xfId="2735"/>
    <cellStyle name="Parentesi smart 2" xfId="2736"/>
    <cellStyle name="Parentesi smart 3" xfId="2737"/>
    <cellStyle name="per.style" xfId="2738"/>
    <cellStyle name="Perc1" xfId="2739"/>
    <cellStyle name="Perc1 2" xfId="2740"/>
    <cellStyle name="Perc1 2 2" xfId="2741"/>
    <cellStyle name="Perc1 3" xfId="2742"/>
    <cellStyle name="Perc1 4" xfId="2743"/>
    <cellStyle name="Perc2" xfId="2744"/>
    <cellStyle name="Perc2 2" xfId="2745"/>
    <cellStyle name="Perc2 2 2" xfId="2746"/>
    <cellStyle name="Perc2 3" xfId="2747"/>
    <cellStyle name="Perc2 4" xfId="2748"/>
    <cellStyle name="Percent [0]" xfId="2749"/>
    <cellStyle name="Percent [0] 2" xfId="2750"/>
    <cellStyle name="Percent [0] 2 2" xfId="2751"/>
    <cellStyle name="Percent [00]" xfId="2752"/>
    <cellStyle name="Percent [00] 2" xfId="2753"/>
    <cellStyle name="Percent [00] 2 2" xfId="2754"/>
    <cellStyle name="Percent [2]" xfId="2755"/>
    <cellStyle name="Percent [2] 2" xfId="2756"/>
    <cellStyle name="Percent 10" xfId="2757"/>
    <cellStyle name="Percent 10 2" xfId="2758"/>
    <cellStyle name="Percent 11" xfId="2759"/>
    <cellStyle name="Percent 11 2" xfId="2760"/>
    <cellStyle name="Percent 12" xfId="2761"/>
    <cellStyle name="Percent 12 2" xfId="2762"/>
    <cellStyle name="Percent 13" xfId="2763"/>
    <cellStyle name="Percent 14" xfId="2764"/>
    <cellStyle name="Percent 14 2" xfId="2765"/>
    <cellStyle name="Percent 15" xfId="2766"/>
    <cellStyle name="Percent 16" xfId="2767"/>
    <cellStyle name="Percent 17" xfId="2768"/>
    <cellStyle name="Percent 18" xfId="2769"/>
    <cellStyle name="Percent 19" xfId="2770"/>
    <cellStyle name="Percent 2" xfId="2771"/>
    <cellStyle name="Percent 2 2" xfId="2772"/>
    <cellStyle name="Percent 3" xfId="2773"/>
    <cellStyle name="Percent 3 2" xfId="2774"/>
    <cellStyle name="Percent 4" xfId="2775"/>
    <cellStyle name="Percent 4 2" xfId="2776"/>
    <cellStyle name="Percent 5" xfId="2777"/>
    <cellStyle name="Percent 5 2" xfId="2778"/>
    <cellStyle name="Percent 6" xfId="2779"/>
    <cellStyle name="Percent 6 2" xfId="2780"/>
    <cellStyle name="Percent 7" xfId="2781"/>
    <cellStyle name="Percent 7 2" xfId="2782"/>
    <cellStyle name="Percent 8" xfId="2783"/>
    <cellStyle name="Percent 8 2" xfId="2784"/>
    <cellStyle name="Percent 9" xfId="2785"/>
    <cellStyle name="Percent 9 2" xfId="2786"/>
    <cellStyle name="Percent[0]" xfId="2787"/>
    <cellStyle name="Percent[2]" xfId="2788"/>
    <cellStyle name="PERCENTUAL" xfId="2789"/>
    <cellStyle name="PERCENTUAL 2" xfId="2790"/>
    <cellStyle name="PERCENTUAL 3" xfId="2791"/>
    <cellStyle name="Percentuale ,00" xfId="2792"/>
    <cellStyle name="Percentuale 2" xfId="2793"/>
    <cellStyle name="Percentuale 2 2" xfId="2794"/>
    <cellStyle name="Percentuale 2 3" xfId="2795"/>
    <cellStyle name="Percentuale 3" xfId="2796"/>
    <cellStyle name="PONTO" xfId="2797"/>
    <cellStyle name="PONTO 2" xfId="2798"/>
    <cellStyle name="PONTO 3" xfId="2799"/>
    <cellStyle name="Porcentagem_DAYDAY1" xfId="2800"/>
    <cellStyle name="Porcentaje" xfId="2801"/>
    <cellStyle name="Pounds" xfId="2802"/>
    <cellStyle name="Preliminary_Data" xfId="2803"/>
    <cellStyle name="PrePop Currency (0)" xfId="2804"/>
    <cellStyle name="PrePop Currency (0) 2" xfId="2805"/>
    <cellStyle name="PrePop Currency (0) 2 2" xfId="2806"/>
    <cellStyle name="PrePop Currency (2)" xfId="2807"/>
    <cellStyle name="PrePop Currency (2) 2" xfId="2808"/>
    <cellStyle name="PrePop Units (0)" xfId="2809"/>
    <cellStyle name="PrePop Units (0) 2" xfId="2810"/>
    <cellStyle name="PrePop Units (0) 2 2" xfId="2811"/>
    <cellStyle name="PrePop Units (1)" xfId="2812"/>
    <cellStyle name="PrePop Units (1) 2" xfId="2813"/>
    <cellStyle name="PrePop Units (1) 2 2" xfId="2814"/>
    <cellStyle name="PrePop Units (2)" xfId="2815"/>
    <cellStyle name="PrePop Units (2) 2" xfId="2816"/>
    <cellStyle name="Prices_Data" xfId="2817"/>
    <cellStyle name="Prozent_Tabelle3" xfId="2818"/>
    <cellStyle name="PSChar" xfId="2819"/>
    <cellStyle name="PSDate" xfId="2820"/>
    <cellStyle name="PSDec" xfId="2821"/>
    <cellStyle name="PSHeading" xfId="2822"/>
    <cellStyle name="PSInt" xfId="2823"/>
    <cellStyle name="PSSpacer" xfId="2824"/>
    <cellStyle name="Punto" xfId="2825"/>
    <cellStyle name="Punto0" xfId="2826"/>
    <cellStyle name="reg_no_decimal" xfId="2827"/>
    <cellStyle name="rIC" xfId="2828"/>
    <cellStyle name="rIC 2" xfId="2829"/>
    <cellStyle name="rIC 3" xfId="2830"/>
    <cellStyle name="ROSSO" xfId="2831"/>
    <cellStyle name="ROSSO 2" xfId="2832"/>
    <cellStyle name="ROSSO 3" xfId="2833"/>
    <cellStyle name="RowHeader" xfId="2834"/>
    <cellStyle name="RQDcells" xfId="2835"/>
    <cellStyle name="RQDheading" xfId="2836"/>
    <cellStyle name="RQDserial" xfId="2837"/>
    <cellStyle name="RQDtop" xfId="2838"/>
    <cellStyle name="sbt2" xfId="2839"/>
    <cellStyle name="sCellBodyAnte1" xfId="2840"/>
    <cellStyle name="sCellBodyAnte2" xfId="2841"/>
    <cellStyle name="sCellHeaderRow" xfId="2842"/>
    <cellStyle name="Separador de m" xfId="2843"/>
    <cellStyle name="Separador de m 2" xfId="2844"/>
    <cellStyle name="Separador de milhares [0]_1+11X2+10" xfId="2845"/>
    <cellStyle name="Separador de milhares_1+11X2+10" xfId="2846"/>
    <cellStyle name="sHeaderTass" xfId="2847"/>
    <cellStyle name="SHeder" xfId="2848"/>
    <cellStyle name="Sottotit 1" xfId="2849"/>
    <cellStyle name="STANDARD" xfId="2850"/>
    <cellStyle name="Stile 1" xfId="2851"/>
    <cellStyle name="STYL1 - Style1" xfId="2852"/>
    <cellStyle name="STYL1 - Style1 2" xfId="2853"/>
    <cellStyle name="STYL1 - Style1 3" xfId="2854"/>
    <cellStyle name="STYL1 - Style1 4" xfId="2855"/>
    <cellStyle name="STYL2 - Style2" xfId="2856"/>
    <cellStyle name="STYL2 - Style2 2" xfId="2857"/>
    <cellStyle name="STYL2 - Style2 3" xfId="2858"/>
    <cellStyle name="STYL2 - Style2 4" xfId="2859"/>
    <cellStyle name="STYL3 - Style3" xfId="2860"/>
    <cellStyle name="STYL3 - Style3 2" xfId="2861"/>
    <cellStyle name="STYL3 - Style3 3" xfId="2862"/>
    <cellStyle name="STYL3 - Style3 4" xfId="2863"/>
    <cellStyle name="STYL4 - Style4" xfId="2864"/>
    <cellStyle name="STYL4 - Style4 2" xfId="2865"/>
    <cellStyle name="STYL4 - Style4 3" xfId="2866"/>
    <cellStyle name="STYL4 - Style4 4" xfId="2867"/>
    <cellStyle name="STYL5 - Style5" xfId="2868"/>
    <cellStyle name="STYL5 - Style5 2" xfId="2869"/>
    <cellStyle name="STYL5 - Style5 3" xfId="2870"/>
    <cellStyle name="STYL5 - Style5 4" xfId="2871"/>
    <cellStyle name="Style 1" xfId="2872"/>
    <cellStyle name="Style 1 2" xfId="2873"/>
    <cellStyle name="Style 1 3" xfId="2874"/>
    <cellStyle name="subhead" xfId="2875"/>
    <cellStyle name="subt1" xfId="2876"/>
    <cellStyle name="Tab Gesamt" xfId="2877"/>
    <cellStyle name="Tab Gesamt 2" xfId="2878"/>
    <cellStyle name="Tab Gesamt 3" xfId="2879"/>
    <cellStyle name="Tab Gesamt 4" xfId="2880"/>
    <cellStyle name="Tab Kopf" xfId="2881"/>
    <cellStyle name="Tab Kopf 2" xfId="2882"/>
    <cellStyle name="Tab Kopf 3" xfId="2883"/>
    <cellStyle name="Tab Kopf 4" xfId="2884"/>
    <cellStyle name="Tab Zahl" xfId="2885"/>
    <cellStyle name="Tab Zahl 2" xfId="2886"/>
    <cellStyle name="Tab Zahl 3" xfId="2887"/>
    <cellStyle name="Tab Zahl 4" xfId="2888"/>
    <cellStyle name="Template 8" xfId="2889"/>
    <cellStyle name="Template 8 2" xfId="2890"/>
    <cellStyle name="Template 8 3" xfId="2891"/>
    <cellStyle name="Testo avviso 2" xfId="2892"/>
    <cellStyle name="Testo descrittivo 2" xfId="2893"/>
    <cellStyle name="Text Indent A" xfId="2894"/>
    <cellStyle name="Text Indent B" xfId="2895"/>
    <cellStyle name="Text Indent B 2" xfId="2896"/>
    <cellStyle name="Text Indent B 2 2" xfId="2897"/>
    <cellStyle name="Text Indent C" xfId="2898"/>
    <cellStyle name="Text Indent C 2" xfId="2899"/>
    <cellStyle name="Text Indent C 2 2" xfId="2900"/>
    <cellStyle name="Thousands" xfId="2901"/>
    <cellStyle name="Tickmark" xfId="2902"/>
    <cellStyle name="Titel 1" xfId="2903"/>
    <cellStyle name="Titel 1l" xfId="2904"/>
    <cellStyle name="Titel 1r" xfId="2905"/>
    <cellStyle name="Titel 2l" xfId="2906"/>
    <cellStyle name="Titel 2r" xfId="2907"/>
    <cellStyle name="Titel 3l" xfId="2908"/>
    <cellStyle name="Titel 3r" xfId="2909"/>
    <cellStyle name="Titel 4l" xfId="2910"/>
    <cellStyle name="Titel 4r" xfId="2911"/>
    <cellStyle name="Title 2" xfId="2912"/>
    <cellStyle name="Title 2 2" xfId="2913"/>
    <cellStyle name="Title 3" xfId="2914"/>
    <cellStyle name="Titoli 1" xfId="2915"/>
    <cellStyle name="Titoli 2" xfId="2916"/>
    <cellStyle name="Titolo 1 2" xfId="2917"/>
    <cellStyle name="Titolo 2 2" xfId="2918"/>
    <cellStyle name="Titolo 3 2" xfId="2919"/>
    <cellStyle name="Titolo 3 3" xfId="2920"/>
    <cellStyle name="Titolo 4 2" xfId="2921"/>
    <cellStyle name="Titolo 5" xfId="2922"/>
    <cellStyle name="Titolo.1" xfId="2923"/>
    <cellStyle name="Titolo.2" xfId="2924"/>
    <cellStyle name="TITULO1" xfId="2925"/>
    <cellStyle name="TITULO1 2" xfId="2926"/>
    <cellStyle name="TITULO1 3" xfId="2927"/>
    <cellStyle name="TITULO2" xfId="2928"/>
    <cellStyle name="TITULO2 2" xfId="2929"/>
    <cellStyle name="TITULO2 3" xfId="2930"/>
    <cellStyle name="Top Row" xfId="2931"/>
    <cellStyle name="Total 2" xfId="2932"/>
    <cellStyle name="Total 2 2" xfId="2933"/>
    <cellStyle name="Total 3" xfId="2934"/>
    <cellStyle name="Totale" xfId="2935"/>
    <cellStyle name="Totale 2" xfId="2936"/>
    <cellStyle name="Totale 3" xfId="2937"/>
    <cellStyle name="Tusental (0)_pldt" xfId="2938"/>
    <cellStyle name="Tusental_pldt" xfId="2939"/>
    <cellStyle name="Underline" xfId="2940"/>
    <cellStyle name="Unit" xfId="2941"/>
    <cellStyle name="Update" xfId="2942"/>
    <cellStyle name="User_Defined_A" xfId="2943"/>
    <cellStyle name="Val(1)" xfId="2944"/>
    <cellStyle name="Val(1) 2" xfId="2945"/>
    <cellStyle name="Valore non valido 2" xfId="2946"/>
    <cellStyle name="Valore valido 2" xfId="2947"/>
    <cellStyle name="Val⏵ta (0)_⏃hiusura_maggio.xls Grafico 1-1" xfId="2948"/>
    <cellStyle name="Valuta (0)_- Dati" xfId="2949"/>
    <cellStyle name="Valuta^budgiu.xls Grafico 4-1" xfId="2950"/>
    <cellStyle name="Valuta_ablf705" xfId="2951"/>
    <cellStyle name="Vehicle_Benchmark" xfId="2952"/>
    <cellStyle name="Version_Header" xfId="2953"/>
    <cellStyle name="Volumes_Data" xfId="2954"/>
    <cellStyle name="Währung [0]_  D000104.T184316.KBS.DI.ENGINE" xfId="2955"/>
    <cellStyle name="Währung_  D000104.T184316.KBS.DI.ENGINE" xfId="2956"/>
    <cellStyle name="Walutowy [0]_Arkusz1" xfId="2957"/>
    <cellStyle name="Walutowy_AR 159 - comparison" xfId="2958"/>
    <cellStyle name="Warning Text 2" xfId="2959"/>
    <cellStyle name="weekly" xfId="2960"/>
    <cellStyle name="Wingding" xfId="2961"/>
    <cellStyle name="YellowCell" xfId="2962"/>
    <cellStyle name="Εισαγωγή" xfId="2963"/>
    <cellStyle name="Έλεγχος κελιού" xfId="2964"/>
    <cellStyle name="Έμφαση1" xfId="2965"/>
    <cellStyle name="Έμφαση2" xfId="2966"/>
    <cellStyle name="Έμφαση3" xfId="2967"/>
    <cellStyle name="Έμφαση4" xfId="2968"/>
    <cellStyle name="Έμφαση5" xfId="2969"/>
    <cellStyle name="Έμφαση6" xfId="2970"/>
    <cellStyle name="Έξοδος" xfId="2971"/>
    <cellStyle name="Επεξηγηματικό κείμενο" xfId="2972"/>
    <cellStyle name="Επικεφαλίδα 1" xfId="2973"/>
    <cellStyle name="Επικεφαλίδα 2" xfId="2974"/>
    <cellStyle name="Επικεφαλίδα 3" xfId="2975"/>
    <cellStyle name="Επικεφαλίδα 4" xfId="2976"/>
    <cellStyle name="Κακό" xfId="2977"/>
    <cellStyle name="Καλό" xfId="2978"/>
    <cellStyle name="Comma" xfId="2979"/>
    <cellStyle name="Comma [0]" xfId="2980"/>
    <cellStyle name="Currency [0]" xfId="2981"/>
    <cellStyle name="Currency" xfId="2982"/>
    <cellStyle name="Ουδέτερο" xfId="2983"/>
    <cellStyle name="Percent" xfId="2984"/>
    <cellStyle name="Προειδοποιητικό κείμενο" xfId="2985"/>
    <cellStyle name="Σημείωση" xfId="2986"/>
    <cellStyle name="Συνδεδεμένο κελί" xfId="2987"/>
    <cellStyle name="Σύνολο" xfId="2988"/>
    <cellStyle name="Τίτλος" xfId="2989"/>
    <cellStyle name="Hyperlink" xfId="2990"/>
    <cellStyle name="Followed Hyperlink" xfId="2991"/>
    <cellStyle name="Υπολογισμός" xfId="2992"/>
    <cellStyle name="ｹ鮗ﾐﾀｲ_ｰ豼ｵﾁ･" xfId="2993"/>
    <cellStyle name="ﾄﾞｸｶ [0]_ｰ霾ｹ" xfId="2994"/>
    <cellStyle name="ﾄﾞｸｶ_ｰ霾ｹ" xfId="2995"/>
    <cellStyle name="ﾅ・ｭ [0]_ｰ霾ｹ" xfId="2996"/>
    <cellStyle name="ﾅ・ｭ_ｰ霾ｹ" xfId="2997"/>
    <cellStyle name="ﾇ･ﾁﾘ_ｰ霾ｹ" xfId="2998"/>
    <cellStyle name="ハイパーリンク_(CHECK)MazdaPartとGPAMasterとの差分" xfId="2999"/>
    <cellStyle name="ハイパーリンクXterra " xfId="3000"/>
    <cellStyle name="?_" xfId="3001"/>
    <cellStyle name="一般_L11KSpec. List□4(PRC,TWN)#2" xfId="3002"/>
    <cellStyle name="一行" xfId="3003"/>
    <cellStyle name="半角" xfId="3004"/>
    <cellStyle name="半角 2" xfId="3005"/>
    <cellStyle name="半角 2 2" xfId="3006"/>
    <cellStyle name="半角 2 3" xfId="3007"/>
    <cellStyle name="半角 3" xfId="3008"/>
    <cellStyle name="半角 4" xfId="3009"/>
    <cellStyle name="常规_310 200 PL volumi-PVP (postboard)" xfId="3010"/>
    <cellStyle name="未定義" xfId="3011"/>
    <cellStyle name="桁区切り [0.00]_(CHECK)MazdaPartとGPAMasterとの差分" xfId="3012"/>
    <cellStyle name="桁区切り_(CHECK)MazdaPartとGPAMasterとの差分" xfId="3013"/>
    <cellStyle name="桁蟻唇Ｆ [0.00]_11th Dec. (2)" xfId="3014"/>
    <cellStyle name="桁蟻唇Ｆ_11th Dec. (2)" xfId="3015"/>
    <cellStyle name="標準_(CHECK)MazdaPartとGPAMasterとの差分" xfId="3016"/>
    <cellStyle name="脱浦 [0.00]_11th Dec. (2)" xfId="3017"/>
    <cellStyle name="脱浦_11th Dec. (2)" xfId="3018"/>
    <cellStyle name="表示済みのハイパーリンク_(CHECK)MazdaPartとGPAMasterとの差分" xfId="3019"/>
    <cellStyle name="表示済みのハイパーリンクa PRG MY02 (" xfId="3020"/>
    <cellStyle name="通貨 [0.00]_(CHECK)MazdaPartとGPAMasterとの差分" xfId="3021"/>
    <cellStyle name="通貨_(CHECK)MazdaPartとGPAMasterとの差分" xfId="30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39</xdr:row>
      <xdr:rowOff>114300</xdr:rowOff>
    </xdr:from>
    <xdr:to>
      <xdr:col>7</xdr:col>
      <xdr:colOff>2057400</xdr:colOff>
      <xdr:row>42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35075" y="24917400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77</xdr:row>
      <xdr:rowOff>219075</xdr:rowOff>
    </xdr:from>
    <xdr:to>
      <xdr:col>7</xdr:col>
      <xdr:colOff>2057400</xdr:colOff>
      <xdr:row>79</xdr:row>
      <xdr:rowOff>304800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4893945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95250</xdr:rowOff>
    </xdr:from>
    <xdr:to>
      <xdr:col>3</xdr:col>
      <xdr:colOff>85725</xdr:colOff>
      <xdr:row>5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8288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g1569\Local%20Settings\Temporary%20Internet%20Files\OLK5\atest\PRIX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rdone\c\A&#241;o%202001\Forecast\F(10+2)\ale\Bud98\chapiste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celta File"/>
      <sheetName val="StampeSintesi"/>
      <sheetName val="SelModello"/>
      <sheetName val="Modelli"/>
      <sheetName val="Stampa Sintesi"/>
      <sheetName val="Scelta Files"/>
      <sheetName val="SelDocDati"/>
      <sheetName val="Doc Dati"/>
      <sheetName val="Sintesi"/>
      <sheetName val="GraficiIndiciRealeVisualePromo"/>
      <sheetName val="HIDE indice definizioni insiemi"/>
      <sheetName val="HIDE definizioni insiemi 1"/>
      <sheetName val="HIDE indice definizioni grafici"/>
      <sheetName val="HIDE definizioni grafici 1"/>
      <sheetName val="HIDE Note"/>
      <sheetName val="HIDE des(frmDefineCreateGraph)"/>
      <sheetName val="HIDE des(frmXlstart)"/>
      <sheetName val="HIDE menu(prix)"/>
      <sheetName val="PRI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pisteria"/>
      <sheetName val="Medium"/>
      <sheetName val="RIPCCAF96"/>
      <sheetName val="order"/>
      <sheetName val="Euro-Q öngörü"/>
      <sheetName val="Juros Brasil F43"/>
      <sheetName val="Analisi del Valore - Foglio 1"/>
      <sheetName val="Sottosistemi"/>
      <sheetName val="Convalida Dati"/>
      <sheetName val="Base"/>
      <sheetName val="Plan1"/>
      <sheetName val="98CALENDAR (2)"/>
      <sheetName val="Read_Me"/>
      <sheetName val="Requirements"/>
      <sheetName val="Workload_Plan"/>
      <sheetName val="Employees"/>
      <sheetName val="Combo_Box"/>
      <sheetName val="MAREA"/>
      <sheetName val="Marea MY"/>
      <sheetName val="ULYSSE"/>
      <sheetName val="Brava-o MY"/>
      <sheetName val="SEI"/>
      <sheetName val="PANDA"/>
      <sheetName val="P.TO"/>
      <sheetName val="MULTIPLA"/>
      <sheetName val="COUPE"/>
      <sheetName val="Matrice F_2009 &amp; 2010"/>
      <sheetName val="GRÁF. FGA BR+AR"/>
      <sheetName val="one-offs"/>
      <sheetName val="Sintesi RGAI BASE"/>
      <sheetName val="Flex"/>
      <sheetName val="BoM Delivery adress"/>
      <sheetName val="Roll0727"/>
      <sheetName val="fixing0721"/>
      <sheetName val="Appoggio_grafico"/>
      <sheetName val="Supporto"/>
      <sheetName val="Dati_elenchi"/>
      <sheetName val="Commodities"/>
      <sheetName val="구동"/>
      <sheetName val="Issues List"/>
      <sheetName val="Parametre"/>
      <sheetName val="Supporto_weight_data"/>
      <sheetName val="LISTA MACRO VOICES"/>
      <sheetName val="LISTA RISKS&amp;OPPS"/>
      <sheetName val="Errors_130303"/>
      <sheetName val="Commodity perimeters"/>
      <sheetName val="Summary"/>
      <sheetName val="Foglio1"/>
      <sheetName val="Input"/>
      <sheetName val="Best Forecast"/>
      <sheetName val="SINCOM"/>
      <sheetName val="Data"/>
      <sheetName val="LOV"/>
      <sheetName val="Materia-Prima"/>
      <sheetName val="A Matrix-0"/>
      <sheetName val="campi a scelta"/>
      <sheetName val="Table"/>
      <sheetName val="Anagrafiche"/>
      <sheetName val="Elenchi"/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43" zoomScaleNormal="60" zoomScaleSheetLayoutView="43" zoomScalePageLayoutView="0" workbookViewId="0" topLeftCell="A1">
      <selection activeCell="V9" sqref="V9"/>
    </sheetView>
  </sheetViews>
  <sheetFormatPr defaultColWidth="9.140625" defaultRowHeight="12.75"/>
  <cols>
    <col min="1" max="2" width="15.140625" style="1" customWidth="1"/>
    <col min="3" max="3" width="65.7109375" style="1" customWidth="1"/>
    <col min="4" max="4" width="14.28125" style="1" customWidth="1"/>
    <col min="5" max="5" width="18.28125" style="1" customWidth="1"/>
    <col min="6" max="6" width="46.57421875" style="1" customWidth="1"/>
    <col min="7" max="7" width="24.00390625" style="1" customWidth="1"/>
    <col min="8" max="8" width="31.8515625" style="1" customWidth="1"/>
    <col min="9" max="9" width="15.7109375" style="1" customWidth="1"/>
    <col min="10" max="10" width="21.140625" style="1" customWidth="1"/>
    <col min="11" max="11" width="4.57421875" style="1" customWidth="1"/>
    <col min="12" max="12" width="7.7109375" style="1" customWidth="1"/>
    <col min="13" max="16384" width="9.140625" style="1" customWidth="1"/>
  </cols>
  <sheetData>
    <row r="1" spans="15:16" ht="13.5">
      <c r="O1" s="2"/>
      <c r="P1" s="2"/>
    </row>
    <row r="2" spans="3:16" ht="24">
      <c r="C2" s="53" t="s">
        <v>42</v>
      </c>
      <c r="D2" s="54">
        <v>620</v>
      </c>
      <c r="E2" s="55" t="s">
        <v>75</v>
      </c>
      <c r="F2" s="56"/>
      <c r="G2" s="2"/>
      <c r="H2" s="2"/>
      <c r="O2" s="2"/>
      <c r="P2" s="2"/>
    </row>
    <row r="3" spans="1:16" ht="24">
      <c r="A3" s="1">
        <f>G1&amp;G2&amp;G3</f>
      </c>
      <c r="C3" s="53" t="s">
        <v>43</v>
      </c>
      <c r="D3" s="57" t="s">
        <v>124</v>
      </c>
      <c r="E3" s="55" t="s">
        <v>66</v>
      </c>
      <c r="F3" s="56"/>
      <c r="G3" s="2"/>
      <c r="H3" s="2"/>
      <c r="O3" s="2"/>
      <c r="P3" s="2"/>
    </row>
    <row r="4" spans="1:8" ht="30.75" customHeight="1">
      <c r="A4" s="4" t="str">
        <f>D2&amp;D3&amp;D4</f>
        <v>620GRE0</v>
      </c>
      <c r="B4" s="4"/>
      <c r="C4" s="53" t="s">
        <v>44</v>
      </c>
      <c r="D4" s="54">
        <v>0</v>
      </c>
      <c r="E4" s="55" t="s">
        <v>74</v>
      </c>
      <c r="F4" s="56"/>
      <c r="G4" s="2"/>
      <c r="H4" s="2"/>
    </row>
    <row r="5" ht="14.25" thickBot="1"/>
    <row r="6" spans="2:9" ht="35.25" customHeight="1" thickBot="1" thickTop="1">
      <c r="B6" s="84"/>
      <c r="C6" s="85"/>
      <c r="D6" s="85"/>
      <c r="E6" s="85"/>
      <c r="F6" s="85"/>
      <c r="G6" s="85"/>
      <c r="H6" s="85"/>
      <c r="I6" s="86"/>
    </row>
    <row r="7" spans="2:9" s="47" customFormat="1" ht="69.75" customHeight="1">
      <c r="B7" s="74"/>
      <c r="C7" s="119" t="str">
        <f>VLOOKUP($A$4,'ΠΕΡΙΛΗΨΗ ΠΡΟΤΕΙΝΟΜΕΝΩΝ ΤΙΜΩΝ'!$A$6:$I$1143,8,FALSE)</f>
        <v>Giulia</v>
      </c>
      <c r="D7" s="120"/>
      <c r="E7" s="120"/>
      <c r="F7" s="120"/>
      <c r="G7" s="120"/>
      <c r="H7" s="121"/>
      <c r="I7" s="76"/>
    </row>
    <row r="8" spans="2:9" s="47" customFormat="1" ht="81" customHeight="1" thickBot="1">
      <c r="B8" s="74"/>
      <c r="C8" s="122" t="str">
        <f>VLOOKUP($A$4,'ΠΕΡΙΛΗΨΗ ΠΡΟΤΕΙΝΟΜΕΝΩΝ ΤΙΜΩΝ'!$A$6:$I$1143,9,FALSE)</f>
        <v>2.2 150hp MT Diesel GIULIA</v>
      </c>
      <c r="D8" s="123"/>
      <c r="E8" s="123"/>
      <c r="F8" s="123"/>
      <c r="G8" s="123"/>
      <c r="H8" s="124"/>
      <c r="I8" s="76"/>
    </row>
    <row r="9" spans="2:9" s="47" customFormat="1" ht="60.75" customHeight="1" thickBot="1">
      <c r="B9" s="74"/>
      <c r="C9" s="125" t="s">
        <v>29</v>
      </c>
      <c r="D9" s="125"/>
      <c r="E9" s="125"/>
      <c r="F9" s="125"/>
      <c r="G9" s="125"/>
      <c r="H9" s="125"/>
      <c r="I9" s="76"/>
    </row>
    <row r="10" spans="2:9" s="47" customFormat="1" ht="34.5" customHeight="1" thickBot="1">
      <c r="B10" s="74"/>
      <c r="C10" s="87"/>
      <c r="D10" s="87"/>
      <c r="E10" s="103"/>
      <c r="F10" s="104"/>
      <c r="G10" s="104"/>
      <c r="H10" s="105"/>
      <c r="I10" s="76"/>
    </row>
    <row r="11" spans="2:9" s="47" customFormat="1" ht="30.75" customHeight="1">
      <c r="B11" s="74"/>
      <c r="C11" s="87"/>
      <c r="D11" s="87"/>
      <c r="E11" s="87"/>
      <c r="F11" s="87"/>
      <c r="G11" s="87"/>
      <c r="H11" s="106"/>
      <c r="I11" s="76"/>
    </row>
    <row r="12" spans="2:9" s="48" customFormat="1" ht="49.5" customHeight="1">
      <c r="B12" s="83"/>
      <c r="C12" s="127" t="s">
        <v>67</v>
      </c>
      <c r="D12" s="127"/>
      <c r="E12" s="127" t="e">
        <f>VLOOKUP(A4,'ΠΕΡΙΛΗΨΗ ΠΡΟΤΕΙΝΟΜΕΝΩΝ ΤΙΜΩΝ'!$A$11:$Q$44,20,FALSE)</f>
        <v>#REF!</v>
      </c>
      <c r="F12" s="127"/>
      <c r="G12" s="128"/>
      <c r="H12" s="106"/>
      <c r="I12" s="73"/>
    </row>
    <row r="13" spans="2:9" s="47" customFormat="1" ht="30.75" customHeight="1">
      <c r="B13" s="74"/>
      <c r="C13" s="75"/>
      <c r="D13" s="75"/>
      <c r="E13" s="90"/>
      <c r="F13" s="91"/>
      <c r="G13" s="75"/>
      <c r="H13" s="106"/>
      <c r="I13" s="76"/>
    </row>
    <row r="14" spans="2:9" s="48" customFormat="1" ht="49.5" customHeight="1">
      <c r="B14" s="83"/>
      <c r="C14" s="127" t="s">
        <v>14</v>
      </c>
      <c r="D14" s="127"/>
      <c r="E14" s="127" t="e">
        <f>VLOOKUP($A$4,'ΠΕΡΙΛΗΨΗ ΠΡΟΤΕΙΝΟΜΕΝΩΝ ΤΙΜΩΝ'!$A$11:$M$44,16,FALSE)</f>
        <v>#REF!</v>
      </c>
      <c r="F14" s="127"/>
      <c r="G14" s="128"/>
      <c r="H14" s="106"/>
      <c r="I14" s="73"/>
    </row>
    <row r="15" spans="2:9" s="47" customFormat="1" ht="30.75" customHeight="1">
      <c r="B15" s="74"/>
      <c r="C15" s="88"/>
      <c r="D15" s="88"/>
      <c r="E15" s="92"/>
      <c r="F15" s="89"/>
      <c r="G15" s="75"/>
      <c r="H15" s="107"/>
      <c r="I15" s="76"/>
    </row>
    <row r="16" spans="2:9" s="48" customFormat="1" ht="49.5" customHeight="1">
      <c r="B16" s="83"/>
      <c r="C16" s="127" t="s">
        <v>30</v>
      </c>
      <c r="D16" s="127"/>
      <c r="E16" s="127" t="e">
        <f>VLOOKUP($A$4,'ΠΕΡΙΛΗΨΗ ΠΡΟΤΕΙΝΟΜΕΝΩΝ ΤΙΜΩΝ'!$A$11:$R$44,21,FALSE)</f>
        <v>#REF!</v>
      </c>
      <c r="F16" s="127"/>
      <c r="G16" s="128"/>
      <c r="H16" s="106"/>
      <c r="I16" s="73"/>
    </row>
    <row r="17" spans="2:9" s="47" customFormat="1" ht="30.75" customHeight="1">
      <c r="B17" s="74"/>
      <c r="C17" s="88"/>
      <c r="D17" s="88"/>
      <c r="E17" s="92"/>
      <c r="F17" s="89"/>
      <c r="G17" s="75"/>
      <c r="H17" s="107"/>
      <c r="I17" s="76"/>
    </row>
    <row r="18" spans="2:9" s="48" customFormat="1" ht="49.5" customHeight="1">
      <c r="B18" s="83"/>
      <c r="C18" s="127" t="s">
        <v>52</v>
      </c>
      <c r="D18" s="127"/>
      <c r="E18" s="127" t="e">
        <f>VLOOKUP($A$4,'ΠΕΡΙΛΗΨΗ ΠΡΟΤΕΙΝΟΜΕΝΩΝ ΤΙΜΩΝ'!$A$11:$S$44,22,FALSE)</f>
        <v>#REF!</v>
      </c>
      <c r="F18" s="127"/>
      <c r="G18" s="128"/>
      <c r="H18" s="106"/>
      <c r="I18" s="73"/>
    </row>
    <row r="19" spans="2:9" s="47" customFormat="1" ht="30.75" customHeight="1">
      <c r="B19" s="74"/>
      <c r="C19" s="88"/>
      <c r="D19" s="88"/>
      <c r="E19" s="92"/>
      <c r="F19" s="89"/>
      <c r="G19" s="75"/>
      <c r="H19" s="107"/>
      <c r="I19" s="76"/>
    </row>
    <row r="20" spans="2:9" s="48" customFormat="1" ht="49.5" customHeight="1">
      <c r="B20" s="83"/>
      <c r="C20" s="127" t="s">
        <v>26</v>
      </c>
      <c r="D20" s="127"/>
      <c r="E20" s="112" t="e">
        <f>VLOOKUP($A$4,'ΠΕΡΙΛΗΨΗ ΠΡΟΤΕΙΝΟΜΕΝΩΝ ΤΙΜΩΝ'!$A$11:$T$44,23,FALSE)</f>
        <v>#REF!</v>
      </c>
      <c r="F20" s="113" t="s">
        <v>25</v>
      </c>
      <c r="G20" s="114"/>
      <c r="H20" s="106"/>
      <c r="I20" s="73"/>
    </row>
    <row r="21" spans="2:9" s="48" customFormat="1" ht="30.75" customHeight="1">
      <c r="B21" s="83"/>
      <c r="C21" s="88"/>
      <c r="D21" s="88"/>
      <c r="E21" s="92"/>
      <c r="F21" s="89"/>
      <c r="G21" s="62"/>
      <c r="H21" s="106"/>
      <c r="I21" s="73"/>
    </row>
    <row r="22" spans="2:9" s="47" customFormat="1" ht="49.5" customHeight="1">
      <c r="B22" s="74"/>
      <c r="C22" s="128" t="s">
        <v>31</v>
      </c>
      <c r="D22" s="129"/>
      <c r="E22" s="112" t="e">
        <f>VLOOKUP($A$4,'ΠΕΡΙΛΗΨΗ ΠΡΟΤΕΙΝΟΜΕΝΩΝ ΤΙΜΩΝ'!$A$11:$U$44,24,FALSE)</f>
        <v>#REF!</v>
      </c>
      <c r="F22" s="113" t="s">
        <v>22</v>
      </c>
      <c r="G22" s="115"/>
      <c r="H22" s="107"/>
      <c r="I22" s="76"/>
    </row>
    <row r="23" spans="2:9" s="47" customFormat="1" ht="30.75" customHeight="1" thickBot="1">
      <c r="B23" s="74"/>
      <c r="C23" s="93"/>
      <c r="D23" s="94"/>
      <c r="E23" s="95"/>
      <c r="F23" s="96"/>
      <c r="G23" s="94"/>
      <c r="H23" s="107"/>
      <c r="I23" s="76"/>
    </row>
    <row r="24" spans="2:9" s="47" customFormat="1" ht="34.5" customHeight="1" thickBot="1">
      <c r="B24" s="74"/>
      <c r="C24" s="93"/>
      <c r="D24" s="94"/>
      <c r="E24" s="109"/>
      <c r="F24" s="110"/>
      <c r="G24" s="110"/>
      <c r="H24" s="108"/>
      <c r="I24" s="76"/>
    </row>
    <row r="25" spans="2:9" s="47" customFormat="1" ht="17.25" customHeight="1">
      <c r="B25" s="74"/>
      <c r="C25" s="97"/>
      <c r="D25" s="75"/>
      <c r="E25" s="75"/>
      <c r="F25" s="75"/>
      <c r="G25" s="75"/>
      <c r="H25" s="75"/>
      <c r="I25" s="76"/>
    </row>
    <row r="26" spans="2:9" s="47" customFormat="1" ht="57.75" customHeight="1" thickBot="1">
      <c r="B26" s="74"/>
      <c r="C26" s="126" t="s">
        <v>32</v>
      </c>
      <c r="D26" s="126"/>
      <c r="E26" s="126"/>
      <c r="F26" s="126"/>
      <c r="G26" s="126"/>
      <c r="H26" s="126"/>
      <c r="I26" s="76"/>
    </row>
    <row r="27" spans="2:9" s="47" customFormat="1" ht="34.5" customHeight="1" thickBot="1">
      <c r="B27" s="74"/>
      <c r="C27" s="87"/>
      <c r="D27" s="87"/>
      <c r="E27" s="103"/>
      <c r="F27" s="104"/>
      <c r="G27" s="104"/>
      <c r="H27" s="105"/>
      <c r="I27" s="76"/>
    </row>
    <row r="28" spans="2:9" s="47" customFormat="1" ht="383.25" customHeight="1" thickBot="1">
      <c r="B28" s="74"/>
      <c r="C28" s="133" t="e">
        <f>VLOOKUP($A$4,'ΠΕΡΙΛΗΨΗ ΠΡΟΤΕΙΝΟΜΕΝΩΝ ΤΙΜΩΝ'!$A$11:$U$44,25,FALSE)</f>
        <v>#REF!</v>
      </c>
      <c r="D28" s="133"/>
      <c r="E28" s="133"/>
      <c r="F28" s="133"/>
      <c r="G28" s="134"/>
      <c r="H28" s="111"/>
      <c r="I28" s="76"/>
    </row>
    <row r="29" spans="2:9" s="47" customFormat="1" ht="34.5" customHeight="1" thickBot="1">
      <c r="B29" s="74"/>
      <c r="C29" s="98"/>
      <c r="D29" s="98"/>
      <c r="E29" s="109"/>
      <c r="F29" s="110"/>
      <c r="G29" s="110"/>
      <c r="H29" s="108"/>
      <c r="I29" s="76"/>
    </row>
    <row r="30" spans="2:9" s="47" customFormat="1" ht="57.75" customHeight="1" thickBot="1">
      <c r="B30" s="74"/>
      <c r="C30" s="135" t="s">
        <v>33</v>
      </c>
      <c r="D30" s="135"/>
      <c r="E30" s="135"/>
      <c r="F30" s="135"/>
      <c r="G30" s="135"/>
      <c r="H30" s="135"/>
      <c r="I30" s="76"/>
    </row>
    <row r="31" spans="2:9" s="47" customFormat="1" ht="92.25" customHeight="1" thickBot="1">
      <c r="B31" s="74"/>
      <c r="C31" s="136">
        <f>VLOOKUP($A$4,'ΠΕΡΙΛΗΨΗ ΠΡΟΤΕΙΝΟΜΕΝΩΝ ΤΙΜΩΝ'!$A$6:W185,10,FALSE)</f>
        <v>38899.99999999997</v>
      </c>
      <c r="D31" s="137"/>
      <c r="E31" s="137"/>
      <c r="F31" s="137"/>
      <c r="G31" s="137"/>
      <c r="H31" s="138"/>
      <c r="I31" s="76"/>
    </row>
    <row r="32" spans="2:9" s="47" customFormat="1" ht="34.5" customHeight="1">
      <c r="B32" s="74"/>
      <c r="C32" s="75"/>
      <c r="D32" s="75"/>
      <c r="E32" s="75"/>
      <c r="F32" s="75"/>
      <c r="G32" s="75"/>
      <c r="H32" s="75"/>
      <c r="I32" s="76"/>
    </row>
    <row r="33" spans="2:10" s="47" customFormat="1" ht="49.5" customHeight="1">
      <c r="B33" s="74"/>
      <c r="C33" s="141" t="s">
        <v>45</v>
      </c>
      <c r="D33" s="142"/>
      <c r="E33" s="144">
        <f>VLOOKUP($A$4,'ΠΕΡΙΛΗΨΗ ΠΡΟΤΕΙΝΟΜΕΝΩΝ ΤΙΜΩΝ'!$A$6:U143,12,FALSE)</f>
        <v>109</v>
      </c>
      <c r="F33" s="144"/>
      <c r="G33" s="144"/>
      <c r="H33" s="144"/>
      <c r="I33" s="76"/>
      <c r="J33" s="47" t="s">
        <v>58</v>
      </c>
    </row>
    <row r="34" spans="2:9" s="47" customFormat="1" ht="34.5" customHeight="1">
      <c r="B34" s="74"/>
      <c r="C34" s="75"/>
      <c r="D34" s="75"/>
      <c r="E34" s="75"/>
      <c r="F34" s="75"/>
      <c r="G34" s="75"/>
      <c r="H34" s="75"/>
      <c r="I34" s="76"/>
    </row>
    <row r="35" spans="2:9" s="47" customFormat="1" ht="49.5" customHeight="1">
      <c r="B35" s="74"/>
      <c r="C35" s="141" t="s">
        <v>46</v>
      </c>
      <c r="D35" s="143"/>
      <c r="E35" s="144" t="str">
        <f>VLOOKUP($A$4,'ΠΕΡΙΛΗΨΗ ΠΡΟΤΕΙΝΟΜΕΝΩΝ ΤΙΜΩΝ'!$A$6:U144,13,FALSE)</f>
        <v>Πετρέλαιο</v>
      </c>
      <c r="F35" s="144"/>
      <c r="G35" s="144"/>
      <c r="H35" s="144"/>
      <c r="I35" s="76"/>
    </row>
    <row r="36" spans="2:9" s="47" customFormat="1" ht="34.5" customHeight="1">
      <c r="B36" s="74"/>
      <c r="C36" s="75"/>
      <c r="D36" s="75"/>
      <c r="E36" s="75"/>
      <c r="F36" s="75"/>
      <c r="G36" s="75"/>
      <c r="H36" s="75"/>
      <c r="I36" s="76"/>
    </row>
    <row r="37" spans="2:9" s="47" customFormat="1" ht="49.5" customHeight="1">
      <c r="B37" s="74"/>
      <c r="C37" s="139" t="s">
        <v>34</v>
      </c>
      <c r="D37" s="139"/>
      <c r="E37" s="139"/>
      <c r="F37" s="139"/>
      <c r="G37" s="139"/>
      <c r="H37" s="139"/>
      <c r="I37" s="76"/>
    </row>
    <row r="38" spans="2:9" s="47" customFormat="1" ht="34.5" customHeight="1">
      <c r="B38" s="74"/>
      <c r="C38" s="75"/>
      <c r="D38" s="75"/>
      <c r="E38" s="75"/>
      <c r="F38" s="75"/>
      <c r="G38" s="75"/>
      <c r="H38" s="75"/>
      <c r="I38" s="76"/>
    </row>
    <row r="39" spans="2:9" s="47" customFormat="1" ht="54.75" customHeight="1">
      <c r="B39" s="74"/>
      <c r="C39" s="140" t="s">
        <v>41</v>
      </c>
      <c r="D39" s="140"/>
      <c r="E39" s="140"/>
      <c r="F39" s="140"/>
      <c r="G39" s="140"/>
      <c r="H39" s="140"/>
      <c r="I39" s="76"/>
    </row>
    <row r="40" spans="2:9" s="47" customFormat="1" ht="39" customHeight="1">
      <c r="B40" s="74"/>
      <c r="C40" s="100"/>
      <c r="D40" s="100"/>
      <c r="E40" s="100"/>
      <c r="F40" s="100"/>
      <c r="G40" s="99"/>
      <c r="H40" s="75"/>
      <c r="I40" s="76"/>
    </row>
    <row r="41" spans="2:9" s="47" customFormat="1" ht="39" customHeight="1">
      <c r="B41" s="74"/>
      <c r="C41" s="100"/>
      <c r="D41" s="100"/>
      <c r="E41" s="100"/>
      <c r="F41" s="100"/>
      <c r="G41" s="99"/>
      <c r="H41" s="75"/>
      <c r="I41" s="76"/>
    </row>
    <row r="42" spans="2:9" s="47" customFormat="1" ht="39" customHeight="1">
      <c r="B42" s="74"/>
      <c r="C42" s="100"/>
      <c r="D42" s="100"/>
      <c r="E42" s="100"/>
      <c r="F42" s="100"/>
      <c r="G42" s="99"/>
      <c r="H42" s="75"/>
      <c r="I42" s="76"/>
    </row>
    <row r="43" spans="2:9" s="47" customFormat="1" ht="9.75" customHeight="1" thickBot="1">
      <c r="B43" s="78"/>
      <c r="C43" s="101"/>
      <c r="D43" s="101"/>
      <c r="E43" s="101"/>
      <c r="F43" s="102"/>
      <c r="G43" s="102"/>
      <c r="H43" s="102"/>
      <c r="I43" s="80"/>
    </row>
    <row r="44" spans="2:9" s="47" customFormat="1" ht="9.75" customHeight="1" thickTop="1">
      <c r="B44" s="81"/>
      <c r="C44" s="70"/>
      <c r="D44" s="70"/>
      <c r="E44" s="70"/>
      <c r="F44" s="71"/>
      <c r="G44" s="71"/>
      <c r="H44" s="71"/>
      <c r="I44" s="82"/>
    </row>
    <row r="45" spans="2:9" s="47" customFormat="1" ht="54" customHeight="1" thickBot="1">
      <c r="B45" s="74"/>
      <c r="C45" s="72"/>
      <c r="D45" s="72"/>
      <c r="E45" s="72"/>
      <c r="F45" s="61"/>
      <c r="G45" s="61"/>
      <c r="H45" s="61"/>
      <c r="I45" s="76"/>
    </row>
    <row r="46" spans="2:9" s="47" customFormat="1" ht="85.5" customHeight="1" thickBot="1">
      <c r="B46" s="74"/>
      <c r="C46" s="130" t="s">
        <v>53</v>
      </c>
      <c r="D46" s="131"/>
      <c r="E46" s="131"/>
      <c r="F46" s="131"/>
      <c r="G46" s="131"/>
      <c r="H46" s="132"/>
      <c r="I46" s="76"/>
    </row>
    <row r="47" spans="2:9" s="47" customFormat="1" ht="45" customHeight="1">
      <c r="B47" s="74"/>
      <c r="C47" s="72"/>
      <c r="D47" s="72"/>
      <c r="E47" s="72"/>
      <c r="F47" s="61"/>
      <c r="G47" s="61"/>
      <c r="H47" s="61"/>
      <c r="I47" s="76"/>
    </row>
    <row r="48" spans="2:9" s="47" customFormat="1" ht="45" customHeight="1">
      <c r="B48" s="74"/>
      <c r="C48" s="72"/>
      <c r="D48" s="72"/>
      <c r="E48" s="72"/>
      <c r="F48" s="61"/>
      <c r="G48" s="61"/>
      <c r="H48" s="61"/>
      <c r="I48" s="76"/>
    </row>
    <row r="49" spans="2:9" s="47" customFormat="1" ht="45" customHeight="1">
      <c r="B49" s="74"/>
      <c r="C49" s="72"/>
      <c r="D49" s="72"/>
      <c r="E49" s="72"/>
      <c r="F49" s="61"/>
      <c r="G49" s="61"/>
      <c r="H49" s="61"/>
      <c r="I49" s="76"/>
    </row>
    <row r="50" spans="2:9" s="47" customFormat="1" ht="49.5" customHeight="1">
      <c r="B50" s="74"/>
      <c r="C50" s="127" t="s">
        <v>54</v>
      </c>
      <c r="D50" s="127"/>
      <c r="E50" s="127"/>
      <c r="F50" s="127" t="s">
        <v>57</v>
      </c>
      <c r="G50" s="127"/>
      <c r="H50" s="127"/>
      <c r="I50" s="76"/>
    </row>
    <row r="51" spans="2:9" s="47" customFormat="1" ht="34.5" customHeight="1">
      <c r="B51" s="74"/>
      <c r="C51" s="60"/>
      <c r="D51" s="60"/>
      <c r="E51" s="60"/>
      <c r="F51" s="61"/>
      <c r="G51" s="61"/>
      <c r="H51" s="61"/>
      <c r="I51" s="76"/>
    </row>
    <row r="52" spans="2:9" s="47" customFormat="1" ht="49.5" customHeight="1">
      <c r="B52" s="74"/>
      <c r="C52" s="127" t="s">
        <v>55</v>
      </c>
      <c r="D52" s="127"/>
      <c r="E52" s="127"/>
      <c r="F52" s="127" t="str">
        <f>C7&amp;J33&amp;C8</f>
        <v>Giulia 2.2 150hp MT Diesel GIULIA</v>
      </c>
      <c r="G52" s="127"/>
      <c r="H52" s="127"/>
      <c r="I52" s="76"/>
    </row>
    <row r="53" spans="2:9" s="47" customFormat="1" ht="34.5" customHeight="1">
      <c r="B53" s="74"/>
      <c r="C53" s="60"/>
      <c r="D53" s="60"/>
      <c r="E53" s="60"/>
      <c r="F53" s="61"/>
      <c r="G53" s="61"/>
      <c r="H53" s="61"/>
      <c r="I53" s="76"/>
    </row>
    <row r="54" spans="2:9" s="47" customFormat="1" ht="49.5" customHeight="1">
      <c r="B54" s="74"/>
      <c r="C54" s="127" t="s">
        <v>56</v>
      </c>
      <c r="D54" s="127"/>
      <c r="E54" s="127"/>
      <c r="F54" s="127" t="e">
        <f>E14</f>
        <v>#REF!</v>
      </c>
      <c r="G54" s="127"/>
      <c r="H54" s="127"/>
      <c r="I54" s="76"/>
    </row>
    <row r="55" spans="2:9" s="47" customFormat="1" ht="45" customHeight="1">
      <c r="B55" s="74"/>
      <c r="C55" s="117"/>
      <c r="D55" s="117"/>
      <c r="E55" s="117"/>
      <c r="F55" s="117"/>
      <c r="G55" s="117"/>
      <c r="H55" s="117"/>
      <c r="I55" s="76"/>
    </row>
    <row r="56" spans="2:9" s="47" customFormat="1" ht="45" customHeight="1">
      <c r="B56" s="74"/>
      <c r="C56" s="69"/>
      <c r="D56" s="69"/>
      <c r="E56" s="69"/>
      <c r="F56" s="49"/>
      <c r="G56" s="50"/>
      <c r="H56" s="62"/>
      <c r="I56" s="76"/>
    </row>
    <row r="57" spans="2:9" s="47" customFormat="1" ht="45" customHeight="1" thickBot="1">
      <c r="B57" s="74"/>
      <c r="C57" s="72"/>
      <c r="D57" s="72"/>
      <c r="E57" s="72"/>
      <c r="F57" s="61"/>
      <c r="G57" s="61"/>
      <c r="H57" s="61"/>
      <c r="I57" s="76"/>
    </row>
    <row r="58" spans="2:9" s="47" customFormat="1" ht="84.75" customHeight="1" thickBot="1">
      <c r="B58" s="74"/>
      <c r="C58" s="130" t="s">
        <v>68</v>
      </c>
      <c r="D58" s="131"/>
      <c r="E58" s="131"/>
      <c r="F58" s="131"/>
      <c r="G58" s="131"/>
      <c r="H58" s="132"/>
      <c r="I58" s="76"/>
    </row>
    <row r="59" spans="2:9" s="47" customFormat="1" ht="45" customHeight="1">
      <c r="B59" s="74"/>
      <c r="C59" s="75"/>
      <c r="D59" s="75"/>
      <c r="E59" s="75"/>
      <c r="F59" s="75"/>
      <c r="G59" s="75"/>
      <c r="H59" s="75"/>
      <c r="I59" s="76"/>
    </row>
    <row r="60" spans="2:9" s="47" customFormat="1" ht="45" customHeight="1">
      <c r="B60" s="74"/>
      <c r="C60" s="75"/>
      <c r="D60" s="75"/>
      <c r="E60" s="75"/>
      <c r="F60" s="75"/>
      <c r="G60" s="75"/>
      <c r="H60" s="75"/>
      <c r="I60" s="76"/>
    </row>
    <row r="61" spans="2:9" s="47" customFormat="1" ht="45" customHeight="1">
      <c r="B61" s="74"/>
      <c r="C61" s="75"/>
      <c r="D61" s="75"/>
      <c r="E61" s="75"/>
      <c r="F61" s="75"/>
      <c r="G61" s="75"/>
      <c r="H61" s="75"/>
      <c r="I61" s="76"/>
    </row>
    <row r="62" spans="2:9" s="47" customFormat="1" ht="49.5" customHeight="1">
      <c r="B62" s="74"/>
      <c r="C62" s="150" t="s">
        <v>64</v>
      </c>
      <c r="D62" s="150"/>
      <c r="E62" s="150"/>
      <c r="F62" s="150" t="s">
        <v>65</v>
      </c>
      <c r="G62" s="150"/>
      <c r="H62" s="150"/>
      <c r="I62" s="76"/>
    </row>
    <row r="63" spans="2:9" s="47" customFormat="1" ht="34.5" customHeight="1">
      <c r="B63" s="74"/>
      <c r="C63" s="75"/>
      <c r="D63" s="75"/>
      <c r="E63" s="75"/>
      <c r="F63" s="75"/>
      <c r="G63" s="75"/>
      <c r="H63" s="75"/>
      <c r="I63" s="75"/>
    </row>
    <row r="64" spans="2:12" s="48" customFormat="1" ht="49.5" customHeight="1">
      <c r="B64" s="83"/>
      <c r="C64" s="150" t="s">
        <v>59</v>
      </c>
      <c r="D64" s="150"/>
      <c r="E64" s="150"/>
      <c r="F64" s="63" t="e">
        <f>VLOOKUP($A$4,'ΠΕΡΙΛΗΨΗ ΠΡΟΤΕΙΝΟΜΕΝΩΝ ΤΙΜΩΝ'!$A$11:$N$44,17,FALSE)</f>
        <v>#REF!</v>
      </c>
      <c r="G64" s="113" t="s">
        <v>61</v>
      </c>
      <c r="H64" s="116"/>
      <c r="I64" s="73"/>
      <c r="L64" s="47"/>
    </row>
    <row r="65" spans="2:9" s="47" customFormat="1" ht="34.5" customHeight="1">
      <c r="B65" s="74"/>
      <c r="C65" s="75"/>
      <c r="D65" s="75"/>
      <c r="E65" s="75"/>
      <c r="F65" s="51"/>
      <c r="G65" s="50"/>
      <c r="H65" s="75"/>
      <c r="I65" s="76"/>
    </row>
    <row r="66" spans="2:12" s="48" customFormat="1" ht="49.5" customHeight="1">
      <c r="B66" s="83"/>
      <c r="C66" s="151" t="s">
        <v>48</v>
      </c>
      <c r="D66" s="152"/>
      <c r="E66" s="153"/>
      <c r="F66" s="63" t="e">
        <f>VLOOKUP($A$4,'ΠΕΡΙΛΗΨΗ ΠΡΟΤΕΙΝΟΜΕΝΩΝ ΤΙΜΩΝ'!$A$11:$O$44,18,FALSE)</f>
        <v>#REF!</v>
      </c>
      <c r="G66" s="113" t="s">
        <v>61</v>
      </c>
      <c r="H66" s="116"/>
      <c r="I66" s="73"/>
      <c r="L66" s="47"/>
    </row>
    <row r="67" spans="2:9" s="48" customFormat="1" ht="34.5" customHeight="1">
      <c r="B67" s="83"/>
      <c r="C67" s="69"/>
      <c r="D67" s="69"/>
      <c r="E67" s="62"/>
      <c r="F67" s="52"/>
      <c r="G67" s="50"/>
      <c r="H67" s="62"/>
      <c r="I67" s="73"/>
    </row>
    <row r="68" spans="2:12" s="48" customFormat="1" ht="49.5" customHeight="1">
      <c r="B68" s="83"/>
      <c r="C68" s="151" t="s">
        <v>60</v>
      </c>
      <c r="D68" s="152"/>
      <c r="E68" s="153"/>
      <c r="F68" s="64" t="e">
        <f>VLOOKUP($A$4,'ΠΕΡΙΛΗΨΗ ΠΡΟΤΕΙΝΟΜΕΝΩΝ ΤΙΜΩΝ'!$A$11:$P$44,19,FALSE)</f>
        <v>#REF!</v>
      </c>
      <c r="G68" s="113" t="s">
        <v>61</v>
      </c>
      <c r="H68" s="116"/>
      <c r="I68" s="73"/>
      <c r="L68" s="47"/>
    </row>
    <row r="69" spans="2:12" s="48" customFormat="1" ht="34.5" customHeight="1">
      <c r="B69" s="83"/>
      <c r="C69" s="69"/>
      <c r="D69" s="69"/>
      <c r="E69" s="77"/>
      <c r="F69" s="49"/>
      <c r="G69" s="50"/>
      <c r="H69" s="62"/>
      <c r="I69" s="73"/>
      <c r="L69" s="47"/>
    </row>
    <row r="70" spans="2:12" s="47" customFormat="1" ht="50.25" customHeight="1">
      <c r="B70" s="74"/>
      <c r="C70" s="75"/>
      <c r="D70" s="75"/>
      <c r="E70" s="51"/>
      <c r="F70" s="75"/>
      <c r="G70" s="75"/>
      <c r="H70" s="75"/>
      <c r="I70" s="76"/>
      <c r="L70" s="48"/>
    </row>
    <row r="71" spans="2:9" s="48" customFormat="1" ht="54" customHeight="1">
      <c r="B71" s="83"/>
      <c r="C71" s="147" t="s">
        <v>63</v>
      </c>
      <c r="D71" s="148"/>
      <c r="E71" s="149"/>
      <c r="F71" s="65" t="e">
        <f>VLOOKUP($A$4,'ΠΕΡΙΛΗΨΗ ΠΡΟΤΕΙΝΟΜΕΝΩΝ ΤΙΜΩΝ'!$A$11:$L$44,15,FALSE)</f>
        <v>#REF!</v>
      </c>
      <c r="G71" s="113" t="s">
        <v>62</v>
      </c>
      <c r="H71" s="116"/>
      <c r="I71" s="73"/>
    </row>
    <row r="72" spans="2:9" s="48" customFormat="1" ht="45" customHeight="1">
      <c r="B72" s="83"/>
      <c r="C72" s="66"/>
      <c r="D72" s="66"/>
      <c r="E72" s="66"/>
      <c r="F72" s="67"/>
      <c r="G72" s="68"/>
      <c r="H72" s="69"/>
      <c r="I72" s="73"/>
    </row>
    <row r="73" spans="2:9" s="48" customFormat="1" ht="45" customHeight="1">
      <c r="B73" s="83"/>
      <c r="C73" s="66"/>
      <c r="D73" s="66"/>
      <c r="E73" s="66"/>
      <c r="F73" s="67"/>
      <c r="G73" s="68"/>
      <c r="H73" s="69"/>
      <c r="I73" s="73"/>
    </row>
    <row r="74" spans="2:12" s="47" customFormat="1" ht="45" customHeight="1" thickBot="1">
      <c r="B74" s="74"/>
      <c r="C74" s="75"/>
      <c r="D74" s="75"/>
      <c r="E74" s="51"/>
      <c r="F74" s="75"/>
      <c r="G74" s="75"/>
      <c r="H74" s="75"/>
      <c r="I74" s="76"/>
      <c r="L74" s="48"/>
    </row>
    <row r="75" spans="2:9" s="47" customFormat="1" ht="107.25" customHeight="1" thickBot="1">
      <c r="B75" s="74"/>
      <c r="C75" s="130" t="s">
        <v>69</v>
      </c>
      <c r="D75" s="145"/>
      <c r="E75" s="145"/>
      <c r="F75" s="145"/>
      <c r="G75" s="145"/>
      <c r="H75" s="146"/>
      <c r="I75" s="76"/>
    </row>
    <row r="76" spans="2:12" s="47" customFormat="1" ht="69.75" customHeight="1" thickBot="1">
      <c r="B76" s="74"/>
      <c r="C76" s="75"/>
      <c r="D76" s="75"/>
      <c r="E76" s="75"/>
      <c r="F76" s="75"/>
      <c r="G76" s="75"/>
      <c r="H76" s="75"/>
      <c r="I76" s="76"/>
      <c r="L76" s="48"/>
    </row>
    <row r="77" spans="2:9" s="47" customFormat="1" ht="147.75" customHeight="1" thickBot="1">
      <c r="B77" s="74"/>
      <c r="C77" s="130" t="s">
        <v>70</v>
      </c>
      <c r="D77" s="145"/>
      <c r="E77" s="145"/>
      <c r="F77" s="145"/>
      <c r="G77" s="145"/>
      <c r="H77" s="146"/>
      <c r="I77" s="76"/>
    </row>
    <row r="78" spans="2:9" s="47" customFormat="1" ht="75" customHeight="1">
      <c r="B78" s="74"/>
      <c r="C78" s="75"/>
      <c r="D78" s="75"/>
      <c r="E78" s="75"/>
      <c r="F78" s="75"/>
      <c r="G78" s="75"/>
      <c r="H78" s="75"/>
      <c r="I78" s="76"/>
    </row>
    <row r="79" spans="2:9" s="47" customFormat="1" ht="27.75" customHeight="1">
      <c r="B79" s="74"/>
      <c r="C79" s="75"/>
      <c r="D79" s="75"/>
      <c r="E79" s="75"/>
      <c r="F79" s="75"/>
      <c r="G79" s="75"/>
      <c r="H79" s="75"/>
      <c r="I79" s="76"/>
    </row>
    <row r="80" spans="2:9" s="47" customFormat="1" ht="27.75" customHeight="1">
      <c r="B80" s="74"/>
      <c r="C80" s="75"/>
      <c r="D80" s="75"/>
      <c r="E80" s="75"/>
      <c r="F80" s="75"/>
      <c r="G80" s="75"/>
      <c r="H80" s="75"/>
      <c r="I80" s="76"/>
    </row>
    <row r="81" spans="2:9" s="47" customFormat="1" ht="13.5" thickBot="1">
      <c r="B81" s="78"/>
      <c r="C81" s="79"/>
      <c r="D81" s="79"/>
      <c r="E81" s="79"/>
      <c r="F81" s="79"/>
      <c r="G81" s="79"/>
      <c r="H81" s="79"/>
      <c r="I81" s="80"/>
    </row>
    <row r="82" spans="9:15" ht="6.75" customHeight="1" thickTop="1">
      <c r="I82" s="5"/>
      <c r="J82" s="5"/>
      <c r="K82" s="6"/>
      <c r="L82" s="5"/>
      <c r="O82" s="3"/>
    </row>
    <row r="83" spans="4:11" ht="23.25" customHeight="1">
      <c r="D83" s="2"/>
      <c r="E83" s="2"/>
      <c r="F83" s="2"/>
      <c r="G83" s="2"/>
      <c r="H83" s="2"/>
      <c r="I83" s="2"/>
      <c r="J83" s="2"/>
      <c r="K83" s="2"/>
    </row>
  </sheetData>
  <sheetProtection/>
  <mergeCells count="39">
    <mergeCell ref="C71:E71"/>
    <mergeCell ref="C75:H75"/>
    <mergeCell ref="C58:H58"/>
    <mergeCell ref="F54:H54"/>
    <mergeCell ref="C62:E62"/>
    <mergeCell ref="F62:H62"/>
    <mergeCell ref="C64:E64"/>
    <mergeCell ref="C66:E66"/>
    <mergeCell ref="C68:E68"/>
    <mergeCell ref="C33:D33"/>
    <mergeCell ref="C35:D35"/>
    <mergeCell ref="E33:H33"/>
    <mergeCell ref="E35:H35"/>
    <mergeCell ref="C77:H77"/>
    <mergeCell ref="C50:E50"/>
    <mergeCell ref="C52:E52"/>
    <mergeCell ref="C54:E54"/>
    <mergeCell ref="F50:H50"/>
    <mergeCell ref="F52:H52"/>
    <mergeCell ref="E12:G12"/>
    <mergeCell ref="E14:G14"/>
    <mergeCell ref="E16:G16"/>
    <mergeCell ref="E18:G18"/>
    <mergeCell ref="C46:H46"/>
    <mergeCell ref="C28:G28"/>
    <mergeCell ref="C30:H30"/>
    <mergeCell ref="C31:H31"/>
    <mergeCell ref="C37:H37"/>
    <mergeCell ref="C39:H39"/>
    <mergeCell ref="C7:H7"/>
    <mergeCell ref="C8:H8"/>
    <mergeCell ref="C9:H9"/>
    <mergeCell ref="C26:H26"/>
    <mergeCell ref="C12:D12"/>
    <mergeCell ref="C14:D14"/>
    <mergeCell ref="C16:D16"/>
    <mergeCell ref="C18:D18"/>
    <mergeCell ref="C20:D20"/>
    <mergeCell ref="C22:D22"/>
  </mergeCells>
  <printOptions horizontalCentered="1" verticalCentered="1"/>
  <pageMargins left="0" right="0" top="0" bottom="0" header="0.31496062992125984" footer="0.31496062992125984"/>
  <pageSetup fitToHeight="2" horizontalDpi="600" verticalDpi="600" orientation="portrait" paperSize="9" scale="44" r:id="rId2"/>
  <rowBreaks count="1" manualBreakCount="1">
    <brk id="43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Y49"/>
  <sheetViews>
    <sheetView showGridLines="0" tabSelected="1" view="pageBreakPreview" zoomScale="75" zoomScaleNormal="75" zoomScaleSheetLayoutView="75" zoomScalePageLayoutView="0" workbookViewId="0" topLeftCell="A1">
      <selection activeCell="A8" sqref="A8"/>
    </sheetView>
  </sheetViews>
  <sheetFormatPr defaultColWidth="9.140625" defaultRowHeight="12.75"/>
  <cols>
    <col min="1" max="1" width="13.7109375" style="7" customWidth="1"/>
    <col min="2" max="2" width="6.7109375" style="7" customWidth="1"/>
    <col min="3" max="3" width="9.8515625" style="8" customWidth="1"/>
    <col min="4" max="4" width="6.7109375" style="7" customWidth="1"/>
    <col min="5" max="5" width="6.7109375" style="7" hidden="1" customWidth="1"/>
    <col min="6" max="6" width="6.7109375" style="7" customWidth="1"/>
    <col min="7" max="8" width="13.7109375" style="9" customWidth="1"/>
    <col min="9" max="9" width="48.421875" style="9" customWidth="1"/>
    <col min="10" max="10" width="20.421875" style="9" customWidth="1"/>
    <col min="11" max="11" width="17.8515625" style="9" customWidth="1"/>
    <col min="12" max="12" width="17.140625" style="9" customWidth="1"/>
    <col min="13" max="13" width="15.421875" style="9" customWidth="1"/>
    <col min="14" max="14" width="10.28125" style="9" customWidth="1"/>
    <col min="15" max="15" width="9.140625" style="9" customWidth="1"/>
    <col min="16" max="16" width="12.28125" style="9" customWidth="1"/>
    <col min="17" max="17" width="11.00390625" style="9" customWidth="1"/>
    <col min="18" max="18" width="18.140625" style="9" customWidth="1"/>
    <col min="19" max="19" width="18.8515625" style="9" customWidth="1"/>
    <col min="20" max="20" width="17.421875" style="9" customWidth="1"/>
    <col min="21" max="21" width="12.8515625" style="9" customWidth="1"/>
    <col min="22" max="22" width="237.8515625" style="9" customWidth="1"/>
    <col min="23" max="16384" width="9.140625" style="9" customWidth="1"/>
  </cols>
  <sheetData>
    <row r="1" spans="1:21" ht="6.75" customHeight="1" thickBot="1">
      <c r="A1" s="43">
        <v>1</v>
      </c>
      <c r="B1" s="43">
        <v>2</v>
      </c>
      <c r="C1" s="44" t="s">
        <v>9</v>
      </c>
      <c r="D1" s="43">
        <v>4</v>
      </c>
      <c r="E1" s="43">
        <v>5</v>
      </c>
      <c r="F1" s="43">
        <v>6</v>
      </c>
      <c r="G1" s="43">
        <v>7</v>
      </c>
      <c r="H1" s="43">
        <v>8</v>
      </c>
      <c r="I1" s="43">
        <v>9</v>
      </c>
      <c r="J1" s="43">
        <v>10</v>
      </c>
      <c r="K1" s="43">
        <v>17</v>
      </c>
      <c r="L1" s="43">
        <v>18</v>
      </c>
      <c r="M1" s="43">
        <v>19</v>
      </c>
      <c r="N1" s="43">
        <v>20</v>
      </c>
      <c r="O1" s="43">
        <v>21</v>
      </c>
      <c r="P1" s="43">
        <v>22</v>
      </c>
      <c r="Q1" s="43">
        <v>23</v>
      </c>
      <c r="R1" s="43">
        <v>24</v>
      </c>
      <c r="S1" s="43">
        <v>25</v>
      </c>
      <c r="T1" s="43">
        <v>26</v>
      </c>
      <c r="U1" s="43">
        <v>27</v>
      </c>
    </row>
    <row r="2" spans="1:21" ht="59.25" customHeight="1">
      <c r="A2" s="58" t="s">
        <v>37</v>
      </c>
      <c r="B2" s="58"/>
      <c r="C2" s="58"/>
      <c r="D2" s="58"/>
      <c r="E2" s="16"/>
      <c r="F2" s="36"/>
      <c r="G2" s="34" t="s">
        <v>35</v>
      </c>
      <c r="H2" s="34"/>
      <c r="I2" s="35"/>
      <c r="J2" s="35" t="s">
        <v>188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" customHeight="1">
      <c r="A3" s="59"/>
      <c r="B3" s="59"/>
      <c r="C3" s="59"/>
      <c r="D3" s="59"/>
      <c r="E3" s="17"/>
      <c r="F3" s="3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0.5" customHeight="1" thickBot="1">
      <c r="A4" s="59"/>
      <c r="B4" s="59"/>
      <c r="C4" s="59"/>
      <c r="D4" s="59"/>
      <c r="E4" s="18"/>
      <c r="F4" s="3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s="11" customFormat="1" ht="39.75" customHeight="1">
      <c r="A5" s="59"/>
      <c r="B5" s="59"/>
      <c r="C5" s="59"/>
      <c r="D5" s="59"/>
      <c r="E5" s="10"/>
      <c r="F5" s="36"/>
      <c r="G5" s="154" t="s">
        <v>10</v>
      </c>
      <c r="H5" s="154" t="s">
        <v>47</v>
      </c>
      <c r="I5" s="154" t="s">
        <v>11</v>
      </c>
      <c r="J5" s="155" t="s">
        <v>12</v>
      </c>
      <c r="K5" s="155" t="s">
        <v>183</v>
      </c>
      <c r="L5" s="155" t="s">
        <v>13</v>
      </c>
      <c r="M5" s="155" t="s">
        <v>14</v>
      </c>
      <c r="N5" s="157" t="s">
        <v>24</v>
      </c>
      <c r="O5" s="157"/>
      <c r="P5" s="157"/>
      <c r="Q5" s="38" t="s">
        <v>17</v>
      </c>
      <c r="R5" s="38" t="s">
        <v>18</v>
      </c>
      <c r="S5" s="38" t="s">
        <v>19</v>
      </c>
      <c r="T5" s="38" t="s">
        <v>20</v>
      </c>
      <c r="U5" s="38" t="s">
        <v>21</v>
      </c>
    </row>
    <row r="6" spans="1:21" s="11" customFormat="1" ht="36" customHeight="1">
      <c r="A6" s="59"/>
      <c r="B6" s="59"/>
      <c r="C6" s="59"/>
      <c r="D6" s="59"/>
      <c r="E6" s="10"/>
      <c r="F6" s="22"/>
      <c r="G6" s="154"/>
      <c r="H6" s="154"/>
      <c r="I6" s="154"/>
      <c r="J6" s="155"/>
      <c r="K6" s="155"/>
      <c r="L6" s="155"/>
      <c r="M6" s="155"/>
      <c r="N6" s="37" t="s">
        <v>15</v>
      </c>
      <c r="O6" s="37" t="s">
        <v>48</v>
      </c>
      <c r="P6" s="37" t="s">
        <v>16</v>
      </c>
      <c r="Q6" s="37" t="s">
        <v>23</v>
      </c>
      <c r="R6" s="37" t="s">
        <v>0</v>
      </c>
      <c r="S6" s="37" t="s">
        <v>49</v>
      </c>
      <c r="T6" s="37" t="s">
        <v>40</v>
      </c>
      <c r="U6" s="37" t="s">
        <v>22</v>
      </c>
    </row>
    <row r="7" spans="1:21" ht="15" customHeight="1">
      <c r="A7" s="23"/>
      <c r="B7" s="23"/>
      <c r="C7" s="24"/>
      <c r="D7" s="23"/>
      <c r="E7" s="23"/>
      <c r="F7" s="23"/>
      <c r="G7" s="25"/>
      <c r="H7" s="25"/>
      <c r="I7" s="29"/>
      <c r="J7" s="30"/>
      <c r="K7" s="31"/>
      <c r="L7" s="31"/>
      <c r="M7" s="31"/>
      <c r="N7" s="32"/>
      <c r="O7" s="32"/>
      <c r="P7" s="32"/>
      <c r="Q7" s="33"/>
      <c r="R7" s="33"/>
      <c r="S7" s="33"/>
      <c r="T7" s="33"/>
      <c r="U7" s="33"/>
    </row>
    <row r="8" spans="1:21" ht="27.75" customHeight="1">
      <c r="A8" s="19" t="s">
        <v>197</v>
      </c>
      <c r="B8" s="20">
        <v>145</v>
      </c>
      <c r="C8" s="21" t="s">
        <v>134</v>
      </c>
      <c r="D8" s="20">
        <v>3</v>
      </c>
      <c r="F8" s="23"/>
      <c r="G8" s="28" t="s">
        <v>119</v>
      </c>
      <c r="H8" s="26" t="s">
        <v>1</v>
      </c>
      <c r="I8" s="27" t="s">
        <v>138</v>
      </c>
      <c r="J8" s="40">
        <v>12299.997920000002</v>
      </c>
      <c r="K8" s="39">
        <v>156</v>
      </c>
      <c r="L8" s="46">
        <v>130</v>
      </c>
      <c r="M8" s="41" t="s">
        <v>38</v>
      </c>
      <c r="N8" s="42">
        <v>7.3</v>
      </c>
      <c r="O8" s="42">
        <v>4.6</v>
      </c>
      <c r="P8" s="42">
        <v>5.6</v>
      </c>
      <c r="Q8" s="42">
        <v>1368</v>
      </c>
      <c r="R8" s="42" t="s">
        <v>27</v>
      </c>
      <c r="S8" s="42" t="s">
        <v>28</v>
      </c>
      <c r="T8" s="45">
        <v>13</v>
      </c>
      <c r="U8" s="42">
        <v>165</v>
      </c>
    </row>
    <row r="9" spans="1:21" ht="27.75" customHeight="1">
      <c r="A9" s="19" t="s">
        <v>198</v>
      </c>
      <c r="B9" s="20">
        <v>145</v>
      </c>
      <c r="C9" s="21" t="s">
        <v>76</v>
      </c>
      <c r="D9" s="20">
        <v>3</v>
      </c>
      <c r="F9" s="23"/>
      <c r="G9" s="28" t="s">
        <v>120</v>
      </c>
      <c r="H9" s="26" t="s">
        <v>1</v>
      </c>
      <c r="I9" s="27" t="s">
        <v>143</v>
      </c>
      <c r="J9" s="40">
        <v>13299.999999999945</v>
      </c>
      <c r="K9" s="39">
        <v>156</v>
      </c>
      <c r="L9" s="46">
        <v>130</v>
      </c>
      <c r="M9" s="41" t="s">
        <v>38</v>
      </c>
      <c r="N9" s="42">
        <v>7.3</v>
      </c>
      <c r="O9" s="42">
        <v>4.6</v>
      </c>
      <c r="P9" s="42">
        <v>5.6</v>
      </c>
      <c r="Q9" s="42">
        <v>1368</v>
      </c>
      <c r="R9" s="42" t="s">
        <v>27</v>
      </c>
      <c r="S9" s="42" t="s">
        <v>28</v>
      </c>
      <c r="T9" s="45">
        <v>13</v>
      </c>
      <c r="U9" s="42">
        <v>165</v>
      </c>
    </row>
    <row r="10" spans="1:21" ht="27.75" customHeight="1">
      <c r="A10" s="19" t="s">
        <v>199</v>
      </c>
      <c r="B10" s="20">
        <v>145</v>
      </c>
      <c r="C10" s="21" t="s">
        <v>135</v>
      </c>
      <c r="D10" s="20">
        <v>3</v>
      </c>
      <c r="F10" s="23"/>
      <c r="G10" s="28" t="s">
        <v>121</v>
      </c>
      <c r="H10" s="26" t="s">
        <v>1</v>
      </c>
      <c r="I10" s="27" t="s">
        <v>145</v>
      </c>
      <c r="J10" s="40">
        <v>15699.999999999982</v>
      </c>
      <c r="K10" s="39">
        <v>88.2</v>
      </c>
      <c r="L10" s="46">
        <v>98</v>
      </c>
      <c r="M10" s="41" t="s">
        <v>38</v>
      </c>
      <c r="N10" s="42">
        <v>4.9</v>
      </c>
      <c r="O10" s="42">
        <v>3.8</v>
      </c>
      <c r="P10" s="42">
        <v>4.2</v>
      </c>
      <c r="Q10" s="42">
        <v>875</v>
      </c>
      <c r="R10" s="42" t="s">
        <v>147</v>
      </c>
      <c r="S10" s="42" t="s">
        <v>148</v>
      </c>
      <c r="T10" s="45">
        <v>11.4</v>
      </c>
      <c r="U10" s="42">
        <v>184</v>
      </c>
    </row>
    <row r="11" spans="1:21" ht="27.75" customHeight="1">
      <c r="A11" s="19" t="s">
        <v>200</v>
      </c>
      <c r="B11" s="20">
        <v>145</v>
      </c>
      <c r="C11" s="21" t="s">
        <v>136</v>
      </c>
      <c r="D11" s="20">
        <v>3</v>
      </c>
      <c r="F11" s="23"/>
      <c r="G11" s="28" t="s">
        <v>122</v>
      </c>
      <c r="H11" s="26" t="s">
        <v>1</v>
      </c>
      <c r="I11" s="27" t="s">
        <v>144</v>
      </c>
      <c r="J11" s="40">
        <v>16649.999999999978</v>
      </c>
      <c r="K11" s="39">
        <v>0</v>
      </c>
      <c r="L11" s="46">
        <v>90</v>
      </c>
      <c r="M11" s="41" t="s">
        <v>39</v>
      </c>
      <c r="N11" s="42">
        <v>4.5</v>
      </c>
      <c r="O11" s="42">
        <v>2.9</v>
      </c>
      <c r="P11" s="42">
        <v>3.5</v>
      </c>
      <c r="Q11" s="42">
        <v>1248</v>
      </c>
      <c r="R11" s="42" t="s">
        <v>51</v>
      </c>
      <c r="S11" s="42" t="s">
        <v>50</v>
      </c>
      <c r="T11" s="45">
        <v>12.9</v>
      </c>
      <c r="U11" s="42">
        <v>174</v>
      </c>
    </row>
    <row r="12" spans="1:21" ht="27.75" customHeight="1">
      <c r="A12" s="19" t="s">
        <v>201</v>
      </c>
      <c r="B12" s="20">
        <v>145</v>
      </c>
      <c r="C12" s="21" t="s">
        <v>137</v>
      </c>
      <c r="D12" s="20">
        <v>3</v>
      </c>
      <c r="F12" s="23"/>
      <c r="G12" s="28" t="s">
        <v>123</v>
      </c>
      <c r="H12" s="26" t="s">
        <v>1</v>
      </c>
      <c r="I12" s="27" t="s">
        <v>146</v>
      </c>
      <c r="J12" s="40">
        <v>20499.999999999993</v>
      </c>
      <c r="K12" s="39">
        <v>148.79999999999998</v>
      </c>
      <c r="L12" s="46">
        <v>124</v>
      </c>
      <c r="M12" s="41" t="s">
        <v>38</v>
      </c>
      <c r="N12" s="42">
        <v>7</v>
      </c>
      <c r="O12" s="42">
        <v>4.4</v>
      </c>
      <c r="P12" s="42">
        <v>5.4</v>
      </c>
      <c r="Q12" s="42">
        <v>1368</v>
      </c>
      <c r="R12" s="42" t="s">
        <v>149</v>
      </c>
      <c r="S12" s="42" t="s">
        <v>150</v>
      </c>
      <c r="T12" s="45">
        <v>7.5</v>
      </c>
      <c r="U12" s="42">
        <v>219</v>
      </c>
    </row>
    <row r="13" spans="1:21" ht="13.5" customHeight="1">
      <c r="A13" s="23"/>
      <c r="B13" s="23"/>
      <c r="C13" s="24"/>
      <c r="D13" s="23"/>
      <c r="E13" s="23"/>
      <c r="F13" s="23"/>
      <c r="G13" s="25"/>
      <c r="H13" s="25"/>
      <c r="I13" s="29"/>
      <c r="J13" s="30"/>
      <c r="K13" s="31"/>
      <c r="L13" s="31"/>
      <c r="M13" s="31"/>
      <c r="N13" s="32"/>
      <c r="O13" s="32"/>
      <c r="P13" s="32"/>
      <c r="Q13" s="33"/>
      <c r="R13" s="33"/>
      <c r="S13" s="33"/>
      <c r="T13" s="33"/>
      <c r="U13" s="33"/>
    </row>
    <row r="14" spans="1:21" ht="27.75" customHeight="1">
      <c r="A14" s="19" t="s">
        <v>202</v>
      </c>
      <c r="B14" s="20">
        <v>191</v>
      </c>
      <c r="C14" s="21" t="s">
        <v>71</v>
      </c>
      <c r="D14" s="20">
        <v>2</v>
      </c>
      <c r="F14" s="23"/>
      <c r="G14" s="28" t="s">
        <v>90</v>
      </c>
      <c r="H14" s="26" t="s">
        <v>36</v>
      </c>
      <c r="I14" s="27" t="s">
        <v>99</v>
      </c>
      <c r="J14" s="40">
        <v>17450</v>
      </c>
      <c r="K14" s="39">
        <v>266.40000000000003</v>
      </c>
      <c r="L14" s="46">
        <v>144</v>
      </c>
      <c r="M14" s="41" t="s">
        <v>38</v>
      </c>
      <c r="N14" s="42">
        <v>8.1</v>
      </c>
      <c r="O14" s="42">
        <v>5.1</v>
      </c>
      <c r="P14" s="42">
        <v>6.2</v>
      </c>
      <c r="Q14" s="42">
        <v>1368</v>
      </c>
      <c r="R14" s="42" t="s">
        <v>2</v>
      </c>
      <c r="S14" s="42" t="s">
        <v>5</v>
      </c>
      <c r="T14" s="42">
        <v>9.4</v>
      </c>
      <c r="U14" s="42">
        <v>195</v>
      </c>
    </row>
    <row r="15" spans="1:21" ht="27.75" customHeight="1">
      <c r="A15" s="19" t="s">
        <v>203</v>
      </c>
      <c r="B15" s="20">
        <v>191</v>
      </c>
      <c r="C15" s="21" t="s">
        <v>104</v>
      </c>
      <c r="D15" s="20">
        <v>2</v>
      </c>
      <c r="F15" s="23"/>
      <c r="G15" s="28" t="s">
        <v>91</v>
      </c>
      <c r="H15" s="26" t="s">
        <v>36</v>
      </c>
      <c r="I15" s="27" t="s">
        <v>100</v>
      </c>
      <c r="J15" s="40">
        <v>21799.99999999999</v>
      </c>
      <c r="K15" s="39">
        <v>152.4</v>
      </c>
      <c r="L15" s="46">
        <v>127</v>
      </c>
      <c r="M15" s="41" t="s">
        <v>38</v>
      </c>
      <c r="N15" s="42">
        <v>7.4</v>
      </c>
      <c r="O15" s="42">
        <v>4.4</v>
      </c>
      <c r="P15" s="42">
        <v>5.5</v>
      </c>
      <c r="Q15" s="42">
        <v>1368</v>
      </c>
      <c r="R15" s="42" t="s">
        <v>3</v>
      </c>
      <c r="S15" s="42" t="s">
        <v>83</v>
      </c>
      <c r="T15" s="42">
        <v>7.8</v>
      </c>
      <c r="U15" s="42">
        <v>218</v>
      </c>
    </row>
    <row r="16" spans="1:21" ht="27.75" customHeight="1">
      <c r="A16" s="19" t="s">
        <v>204</v>
      </c>
      <c r="B16" s="20">
        <v>191</v>
      </c>
      <c r="C16" s="21" t="s">
        <v>72</v>
      </c>
      <c r="D16" s="20">
        <v>2</v>
      </c>
      <c r="F16" s="23"/>
      <c r="G16" s="28" t="s">
        <v>92</v>
      </c>
      <c r="H16" s="26" t="s">
        <v>36</v>
      </c>
      <c r="I16" s="27" t="s">
        <v>101</v>
      </c>
      <c r="J16" s="40">
        <v>26449.999999999996</v>
      </c>
      <c r="K16" s="39">
        <v>111.72</v>
      </c>
      <c r="L16" s="46">
        <v>114</v>
      </c>
      <c r="M16" s="41" t="s">
        <v>38</v>
      </c>
      <c r="N16" s="42">
        <v>6.3</v>
      </c>
      <c r="O16" s="42">
        <v>4.1</v>
      </c>
      <c r="P16" s="42">
        <v>4.9</v>
      </c>
      <c r="Q16" s="42">
        <v>1368</v>
      </c>
      <c r="R16" s="42" t="s">
        <v>3</v>
      </c>
      <c r="S16" s="42" t="s">
        <v>6</v>
      </c>
      <c r="T16" s="42">
        <v>7.7</v>
      </c>
      <c r="U16" s="42">
        <v>218</v>
      </c>
    </row>
    <row r="17" spans="1:21" ht="27.75" customHeight="1">
      <c r="A17" s="19" t="s">
        <v>205</v>
      </c>
      <c r="B17" s="20">
        <v>191</v>
      </c>
      <c r="C17" s="21" t="s">
        <v>105</v>
      </c>
      <c r="D17" s="20">
        <v>2</v>
      </c>
      <c r="F17" s="23"/>
      <c r="G17" s="28" t="s">
        <v>98</v>
      </c>
      <c r="H17" s="26" t="s">
        <v>36</v>
      </c>
      <c r="I17" s="27" t="s">
        <v>102</v>
      </c>
      <c r="J17" s="40">
        <v>36000</v>
      </c>
      <c r="K17" s="39">
        <v>290.45</v>
      </c>
      <c r="L17" s="46">
        <v>157</v>
      </c>
      <c r="M17" s="41" t="s">
        <v>38</v>
      </c>
      <c r="N17" s="42">
        <v>9.5</v>
      </c>
      <c r="O17" s="42">
        <v>5.2</v>
      </c>
      <c r="P17" s="42">
        <v>6.8</v>
      </c>
      <c r="Q17" s="42">
        <v>1742</v>
      </c>
      <c r="R17" s="42" t="s">
        <v>82</v>
      </c>
      <c r="S17" s="42" t="s">
        <v>6</v>
      </c>
      <c r="T17" s="42">
        <v>6</v>
      </c>
      <c r="U17" s="42">
        <v>244</v>
      </c>
    </row>
    <row r="18" spans="1:21" ht="27.75" customHeight="1">
      <c r="A18" s="19" t="s">
        <v>206</v>
      </c>
      <c r="B18" s="20">
        <v>191</v>
      </c>
      <c r="C18" s="21" t="s">
        <v>87</v>
      </c>
      <c r="D18" s="20">
        <v>2</v>
      </c>
      <c r="F18" s="23"/>
      <c r="G18" s="28" t="s">
        <v>93</v>
      </c>
      <c r="H18" s="26" t="s">
        <v>36</v>
      </c>
      <c r="I18" s="27" t="s">
        <v>103</v>
      </c>
      <c r="J18" s="40">
        <v>20700</v>
      </c>
      <c r="K18" s="39">
        <v>100.94</v>
      </c>
      <c r="L18" s="46">
        <v>103</v>
      </c>
      <c r="M18" s="41" t="s">
        <v>39</v>
      </c>
      <c r="N18" s="42">
        <v>4.9</v>
      </c>
      <c r="O18" s="42">
        <v>3.3</v>
      </c>
      <c r="P18" s="42">
        <v>3.9</v>
      </c>
      <c r="Q18" s="42">
        <v>1598</v>
      </c>
      <c r="R18" s="42" t="s">
        <v>88</v>
      </c>
      <c r="S18" s="42" t="s">
        <v>7</v>
      </c>
      <c r="T18" s="42">
        <v>10</v>
      </c>
      <c r="U18" s="42">
        <v>195</v>
      </c>
    </row>
    <row r="19" spans="1:21" ht="27.75" customHeight="1">
      <c r="A19" s="19" t="s">
        <v>207</v>
      </c>
      <c r="B19" s="20">
        <v>191</v>
      </c>
      <c r="C19" s="21" t="s">
        <v>89</v>
      </c>
      <c r="D19" s="20">
        <v>2</v>
      </c>
      <c r="F19" s="23"/>
      <c r="G19" s="28" t="s">
        <v>94</v>
      </c>
      <c r="H19" s="26" t="s">
        <v>36</v>
      </c>
      <c r="I19" s="27" t="s">
        <v>106</v>
      </c>
      <c r="J19" s="40">
        <v>21599.999999999996</v>
      </c>
      <c r="K19" s="39">
        <v>100.94</v>
      </c>
      <c r="L19" s="46">
        <v>103</v>
      </c>
      <c r="M19" s="41" t="s">
        <v>39</v>
      </c>
      <c r="N19" s="42">
        <v>4.9</v>
      </c>
      <c r="O19" s="42">
        <v>3.3</v>
      </c>
      <c r="P19" s="42">
        <v>3.9</v>
      </c>
      <c r="Q19" s="42">
        <v>1598</v>
      </c>
      <c r="R19" s="42" t="s">
        <v>88</v>
      </c>
      <c r="S19" s="42" t="s">
        <v>7</v>
      </c>
      <c r="T19" s="42">
        <v>10</v>
      </c>
      <c r="U19" s="42">
        <v>195</v>
      </c>
    </row>
    <row r="20" spans="1:21" ht="27.75" customHeight="1">
      <c r="A20" s="19" t="s">
        <v>208</v>
      </c>
      <c r="B20" s="20">
        <v>191</v>
      </c>
      <c r="C20" s="21" t="s">
        <v>109</v>
      </c>
      <c r="D20" s="20">
        <v>2</v>
      </c>
      <c r="F20" s="23"/>
      <c r="G20" s="28" t="s">
        <v>96</v>
      </c>
      <c r="H20" s="26" t="s">
        <v>36</v>
      </c>
      <c r="I20" s="27" t="s">
        <v>107</v>
      </c>
      <c r="J20" s="40">
        <v>24299.999999999996</v>
      </c>
      <c r="K20" s="39">
        <v>100.94</v>
      </c>
      <c r="L20" s="46">
        <v>103</v>
      </c>
      <c r="M20" s="41" t="s">
        <v>39</v>
      </c>
      <c r="N20" s="42">
        <v>4.9</v>
      </c>
      <c r="O20" s="42">
        <v>3.3</v>
      </c>
      <c r="P20" s="42">
        <v>3.9</v>
      </c>
      <c r="Q20" s="42">
        <v>1598</v>
      </c>
      <c r="R20" s="42" t="s">
        <v>88</v>
      </c>
      <c r="S20" s="42" t="s">
        <v>7</v>
      </c>
      <c r="T20" s="42">
        <v>10</v>
      </c>
      <c r="U20" s="42">
        <v>195</v>
      </c>
    </row>
    <row r="21" spans="1:21" ht="27.75" customHeight="1">
      <c r="A21" s="19" t="s">
        <v>209</v>
      </c>
      <c r="B21" s="20">
        <v>191</v>
      </c>
      <c r="C21" s="21" t="s">
        <v>110</v>
      </c>
      <c r="D21" s="20">
        <v>2</v>
      </c>
      <c r="F21" s="23"/>
      <c r="G21" s="28" t="s">
        <v>97</v>
      </c>
      <c r="H21" s="26" t="s">
        <v>36</v>
      </c>
      <c r="I21" s="27" t="s">
        <v>108</v>
      </c>
      <c r="J21" s="40">
        <v>25200.00000000004</v>
      </c>
      <c r="K21" s="39">
        <v>100.94</v>
      </c>
      <c r="L21" s="46">
        <v>103</v>
      </c>
      <c r="M21" s="41" t="s">
        <v>39</v>
      </c>
      <c r="N21" s="42">
        <v>4.9</v>
      </c>
      <c r="O21" s="42">
        <v>3.3</v>
      </c>
      <c r="P21" s="42">
        <v>3.9</v>
      </c>
      <c r="Q21" s="42">
        <v>1598</v>
      </c>
      <c r="R21" s="42" t="s">
        <v>88</v>
      </c>
      <c r="S21" s="42" t="s">
        <v>7</v>
      </c>
      <c r="T21" s="42">
        <v>10</v>
      </c>
      <c r="U21" s="42">
        <v>195</v>
      </c>
    </row>
    <row r="22" spans="1:21" ht="27.75" customHeight="1">
      <c r="A22" s="19" t="s">
        <v>210</v>
      </c>
      <c r="B22" s="20">
        <v>191</v>
      </c>
      <c r="C22" s="21" t="s">
        <v>73</v>
      </c>
      <c r="D22" s="20">
        <v>2</v>
      </c>
      <c r="F22" s="23"/>
      <c r="G22" s="28" t="s">
        <v>95</v>
      </c>
      <c r="H22" s="26" t="s">
        <v>36</v>
      </c>
      <c r="I22" s="27" t="s">
        <v>111</v>
      </c>
      <c r="J22" s="40">
        <v>26800.0032</v>
      </c>
      <c r="K22" s="39">
        <v>110.74</v>
      </c>
      <c r="L22" s="46">
        <v>113</v>
      </c>
      <c r="M22" s="41" t="s">
        <v>39</v>
      </c>
      <c r="N22" s="42">
        <v>5.1</v>
      </c>
      <c r="O22" s="42">
        <v>3.8</v>
      </c>
      <c r="P22" s="42">
        <v>4.3</v>
      </c>
      <c r="Q22" s="42">
        <v>1956</v>
      </c>
      <c r="R22" s="42" t="s">
        <v>4</v>
      </c>
      <c r="S22" s="42" t="s">
        <v>8</v>
      </c>
      <c r="T22" s="42">
        <v>7.8</v>
      </c>
      <c r="U22" s="42">
        <v>219</v>
      </c>
    </row>
    <row r="23" spans="1:21" ht="13.5" customHeight="1">
      <c r="A23" s="23"/>
      <c r="B23" s="23"/>
      <c r="C23" s="24"/>
      <c r="D23" s="23"/>
      <c r="E23" s="23"/>
      <c r="F23" s="23"/>
      <c r="G23" s="25"/>
      <c r="H23" s="25"/>
      <c r="I23" s="29"/>
      <c r="J23" s="30"/>
      <c r="K23" s="31"/>
      <c r="L23" s="31"/>
      <c r="M23" s="31"/>
      <c r="N23" s="32"/>
      <c r="O23" s="32"/>
      <c r="P23" s="32"/>
      <c r="Q23" s="33"/>
      <c r="R23" s="33"/>
      <c r="S23" s="33"/>
      <c r="T23" s="33"/>
      <c r="U23" s="33"/>
    </row>
    <row r="24" spans="1:21" ht="25.5" customHeight="1">
      <c r="A24" s="19" t="s">
        <v>211</v>
      </c>
      <c r="B24" s="20">
        <v>620</v>
      </c>
      <c r="C24" s="21" t="s">
        <v>124</v>
      </c>
      <c r="D24" s="20">
        <v>0</v>
      </c>
      <c r="F24" s="23"/>
      <c r="G24" s="28" t="s">
        <v>113</v>
      </c>
      <c r="H24" s="26" t="s">
        <v>112</v>
      </c>
      <c r="I24" s="27" t="s">
        <v>139</v>
      </c>
      <c r="J24" s="40">
        <v>38899.99999999997</v>
      </c>
      <c r="K24" s="39">
        <v>106.82</v>
      </c>
      <c r="L24" s="46">
        <v>109</v>
      </c>
      <c r="M24" s="41" t="s">
        <v>39</v>
      </c>
      <c r="N24" s="42">
        <v>5.3</v>
      </c>
      <c r="O24" s="42">
        <v>3.5</v>
      </c>
      <c r="P24" s="42">
        <v>4.2</v>
      </c>
      <c r="Q24" s="42">
        <v>2143</v>
      </c>
      <c r="R24" s="42" t="s">
        <v>129</v>
      </c>
      <c r="S24" s="42" t="s">
        <v>131</v>
      </c>
      <c r="T24" s="45">
        <v>8.4</v>
      </c>
      <c r="U24" s="42">
        <v>220</v>
      </c>
    </row>
    <row r="25" spans="1:21" ht="30" customHeight="1">
      <c r="A25" s="19" t="s">
        <v>212</v>
      </c>
      <c r="B25" s="20">
        <v>620</v>
      </c>
      <c r="C25" s="21" t="s">
        <v>125</v>
      </c>
      <c r="D25" s="20">
        <v>0</v>
      </c>
      <c r="F25" s="23"/>
      <c r="G25" s="28" t="s">
        <v>114</v>
      </c>
      <c r="H25" s="26" t="s">
        <v>112</v>
      </c>
      <c r="I25" s="27" t="s">
        <v>140</v>
      </c>
      <c r="J25" s="40">
        <v>41650.00000000001</v>
      </c>
      <c r="K25" s="39">
        <v>106.82</v>
      </c>
      <c r="L25" s="46">
        <v>109</v>
      </c>
      <c r="M25" s="41" t="s">
        <v>39</v>
      </c>
      <c r="N25" s="42">
        <v>5.3</v>
      </c>
      <c r="O25" s="42">
        <v>3.5</v>
      </c>
      <c r="P25" s="42">
        <v>4.2</v>
      </c>
      <c r="Q25" s="42">
        <v>2143</v>
      </c>
      <c r="R25" s="42" t="s">
        <v>129</v>
      </c>
      <c r="S25" s="42" t="s">
        <v>153</v>
      </c>
      <c r="T25" s="42">
        <v>8.2</v>
      </c>
      <c r="U25" s="42">
        <v>220</v>
      </c>
    </row>
    <row r="26" spans="1:21" ht="27.75" customHeight="1">
      <c r="A26" s="19" t="s">
        <v>213</v>
      </c>
      <c r="B26" s="20">
        <v>620</v>
      </c>
      <c r="C26" s="21" t="s">
        <v>127</v>
      </c>
      <c r="D26" s="20">
        <v>0</v>
      </c>
      <c r="F26" s="23"/>
      <c r="G26" s="28" t="s">
        <v>115</v>
      </c>
      <c r="H26" s="26" t="s">
        <v>112</v>
      </c>
      <c r="I26" s="27" t="s">
        <v>141</v>
      </c>
      <c r="J26" s="40">
        <v>42000</v>
      </c>
      <c r="K26" s="39">
        <v>106.82</v>
      </c>
      <c r="L26" s="46">
        <v>109</v>
      </c>
      <c r="M26" s="41" t="s">
        <v>39</v>
      </c>
      <c r="N26" s="42">
        <v>5.3</v>
      </c>
      <c r="O26" s="42">
        <v>3.5</v>
      </c>
      <c r="P26" s="42">
        <v>4.2</v>
      </c>
      <c r="Q26" s="42">
        <v>2143</v>
      </c>
      <c r="R26" s="42" t="s">
        <v>130</v>
      </c>
      <c r="S26" s="42" t="s">
        <v>132</v>
      </c>
      <c r="T26" s="42">
        <v>7.2</v>
      </c>
      <c r="U26" s="42">
        <v>230</v>
      </c>
    </row>
    <row r="27" spans="1:21" ht="27.75" customHeight="1">
      <c r="A27" s="19" t="s">
        <v>214</v>
      </c>
      <c r="B27" s="20">
        <v>620</v>
      </c>
      <c r="C27" s="21" t="s">
        <v>126</v>
      </c>
      <c r="D27" s="20">
        <v>0</v>
      </c>
      <c r="F27" s="23"/>
      <c r="G27" s="28" t="s">
        <v>116</v>
      </c>
      <c r="H27" s="26" t="s">
        <v>112</v>
      </c>
      <c r="I27" s="27" t="s">
        <v>142</v>
      </c>
      <c r="J27" s="40">
        <v>44749.99999999997</v>
      </c>
      <c r="K27" s="39">
        <v>106.82</v>
      </c>
      <c r="L27" s="46">
        <v>109</v>
      </c>
      <c r="M27" s="41" t="s">
        <v>39</v>
      </c>
      <c r="N27" s="42">
        <v>5.3</v>
      </c>
      <c r="O27" s="42">
        <v>3.5</v>
      </c>
      <c r="P27" s="42">
        <v>4.2</v>
      </c>
      <c r="Q27" s="42">
        <v>2143</v>
      </c>
      <c r="R27" s="42" t="s">
        <v>130</v>
      </c>
      <c r="S27" s="42" t="s">
        <v>153</v>
      </c>
      <c r="T27" s="42">
        <v>7.1</v>
      </c>
      <c r="U27" s="42">
        <v>230</v>
      </c>
    </row>
    <row r="28" spans="1:21" ht="27.75" customHeight="1">
      <c r="A28" s="19" t="s">
        <v>215</v>
      </c>
      <c r="B28" s="20">
        <v>620</v>
      </c>
      <c r="C28" s="21" t="s">
        <v>159</v>
      </c>
      <c r="D28" s="20">
        <v>0</v>
      </c>
      <c r="F28" s="23"/>
      <c r="G28" s="28" t="s">
        <v>151</v>
      </c>
      <c r="H28" s="26" t="s">
        <v>112</v>
      </c>
      <c r="I28" s="27" t="s">
        <v>162</v>
      </c>
      <c r="J28" s="40">
        <v>41850.00000000004</v>
      </c>
      <c r="K28" s="39">
        <v>165.6</v>
      </c>
      <c r="L28" s="46">
        <v>138</v>
      </c>
      <c r="M28" s="41" t="s">
        <v>38</v>
      </c>
      <c r="N28" s="42">
        <v>8.4</v>
      </c>
      <c r="O28" s="42">
        <v>4.6</v>
      </c>
      <c r="P28" s="42">
        <v>5.9</v>
      </c>
      <c r="Q28" s="42">
        <v>1995</v>
      </c>
      <c r="R28" s="42" t="s">
        <v>163</v>
      </c>
      <c r="S28" s="42" t="s">
        <v>164</v>
      </c>
      <c r="T28" s="42">
        <v>6.6</v>
      </c>
      <c r="U28" s="42">
        <v>235</v>
      </c>
    </row>
    <row r="29" spans="1:21" ht="27.75" customHeight="1">
      <c r="A29" s="19" t="s">
        <v>216</v>
      </c>
      <c r="B29" s="20">
        <v>620</v>
      </c>
      <c r="C29" s="21" t="s">
        <v>160</v>
      </c>
      <c r="D29" s="20">
        <v>0</v>
      </c>
      <c r="F29" s="23"/>
      <c r="G29" s="28" t="s">
        <v>152</v>
      </c>
      <c r="H29" s="26" t="s">
        <v>112</v>
      </c>
      <c r="I29" s="27" t="s">
        <v>161</v>
      </c>
      <c r="J29" s="40">
        <v>43449.99999999996</v>
      </c>
      <c r="K29" s="39">
        <v>165.6</v>
      </c>
      <c r="L29" s="46">
        <v>138</v>
      </c>
      <c r="M29" s="41" t="s">
        <v>38</v>
      </c>
      <c r="N29" s="42">
        <v>8.4</v>
      </c>
      <c r="O29" s="42">
        <v>4.6</v>
      </c>
      <c r="P29" s="42">
        <v>5.9</v>
      </c>
      <c r="Q29" s="42">
        <v>1995</v>
      </c>
      <c r="R29" s="42" t="s">
        <v>163</v>
      </c>
      <c r="S29" s="42" t="s">
        <v>164</v>
      </c>
      <c r="T29" s="42">
        <v>6.6</v>
      </c>
      <c r="U29" s="42">
        <v>235</v>
      </c>
    </row>
    <row r="30" spans="1:21" ht="27.75" customHeight="1">
      <c r="A30" s="19" t="s">
        <v>217</v>
      </c>
      <c r="B30" s="20">
        <v>620</v>
      </c>
      <c r="C30" s="21" t="s">
        <v>168</v>
      </c>
      <c r="D30" s="20">
        <v>0</v>
      </c>
      <c r="F30" s="23"/>
      <c r="G30" s="28" t="s">
        <v>166</v>
      </c>
      <c r="H30" s="26" t="s">
        <v>112</v>
      </c>
      <c r="I30" s="27" t="s">
        <v>170</v>
      </c>
      <c r="J30" s="40">
        <v>52700.00000000002</v>
      </c>
      <c r="K30" s="39">
        <v>273.8</v>
      </c>
      <c r="L30" s="46">
        <v>148</v>
      </c>
      <c r="M30" s="41" t="s">
        <v>38</v>
      </c>
      <c r="N30" s="42">
        <v>8.9</v>
      </c>
      <c r="O30" s="42">
        <v>4.9</v>
      </c>
      <c r="P30" s="42">
        <v>6.4</v>
      </c>
      <c r="Q30" s="42">
        <v>1995</v>
      </c>
      <c r="R30" s="42" t="s">
        <v>172</v>
      </c>
      <c r="S30" s="42" t="s">
        <v>175</v>
      </c>
      <c r="T30" s="42">
        <v>5.2</v>
      </c>
      <c r="U30" s="42">
        <v>240</v>
      </c>
    </row>
    <row r="31" spans="1:21" ht="27.75" customHeight="1">
      <c r="A31" s="19" t="s">
        <v>218</v>
      </c>
      <c r="B31" s="20">
        <v>620</v>
      </c>
      <c r="C31" s="21" t="s">
        <v>169</v>
      </c>
      <c r="D31" s="20">
        <v>0</v>
      </c>
      <c r="F31" s="23"/>
      <c r="G31" s="28" t="s">
        <v>165</v>
      </c>
      <c r="H31" s="26" t="s">
        <v>112</v>
      </c>
      <c r="I31" s="27" t="s">
        <v>171</v>
      </c>
      <c r="J31" s="40">
        <v>51449.999999999956</v>
      </c>
      <c r="K31" s="39">
        <v>146.4</v>
      </c>
      <c r="L31" s="46">
        <v>122</v>
      </c>
      <c r="M31" s="41" t="s">
        <v>39</v>
      </c>
      <c r="N31" s="42">
        <v>5.8</v>
      </c>
      <c r="O31" s="42">
        <v>4</v>
      </c>
      <c r="P31" s="42">
        <v>4.7</v>
      </c>
      <c r="Q31" s="42">
        <v>2143</v>
      </c>
      <c r="R31" s="42" t="s">
        <v>173</v>
      </c>
      <c r="S31" s="42" t="s">
        <v>174</v>
      </c>
      <c r="T31" s="42">
        <v>6.8</v>
      </c>
      <c r="U31" s="42">
        <v>235</v>
      </c>
    </row>
    <row r="32" spans="1:21" ht="27.75" customHeight="1">
      <c r="A32" s="19" t="s">
        <v>219</v>
      </c>
      <c r="B32" s="20">
        <v>620</v>
      </c>
      <c r="C32" s="21" t="s">
        <v>128</v>
      </c>
      <c r="D32" s="20">
        <v>0</v>
      </c>
      <c r="F32" s="23"/>
      <c r="G32" s="28" t="s">
        <v>118</v>
      </c>
      <c r="H32" s="26" t="s">
        <v>112</v>
      </c>
      <c r="I32" s="27" t="s">
        <v>155</v>
      </c>
      <c r="J32" s="40">
        <v>115500</v>
      </c>
      <c r="K32" s="39">
        <v>550.4399999999999</v>
      </c>
      <c r="L32" s="46">
        <v>198</v>
      </c>
      <c r="M32" s="41" t="s">
        <v>38</v>
      </c>
      <c r="N32" s="42">
        <v>12.8</v>
      </c>
      <c r="O32" s="42">
        <v>6.1</v>
      </c>
      <c r="P32" s="42">
        <v>8.5</v>
      </c>
      <c r="Q32" s="42">
        <v>2891</v>
      </c>
      <c r="R32" s="42" t="s">
        <v>133</v>
      </c>
      <c r="S32" s="42" t="s">
        <v>158</v>
      </c>
      <c r="T32" s="42">
        <v>3.9</v>
      </c>
      <c r="U32" s="42">
        <v>307</v>
      </c>
    </row>
    <row r="33" spans="1:21" ht="27.75" customHeight="1">
      <c r="A33" s="19" t="s">
        <v>220</v>
      </c>
      <c r="B33" s="20">
        <v>620</v>
      </c>
      <c r="C33" s="21" t="s">
        <v>156</v>
      </c>
      <c r="D33" s="20">
        <v>0</v>
      </c>
      <c r="F33" s="23"/>
      <c r="G33" s="28" t="s">
        <v>154</v>
      </c>
      <c r="H33" s="26" t="s">
        <v>112</v>
      </c>
      <c r="I33" s="27" t="s">
        <v>157</v>
      </c>
      <c r="J33" s="40">
        <v>123299.99999999997</v>
      </c>
      <c r="K33" s="39">
        <v>525.42</v>
      </c>
      <c r="L33" s="46">
        <v>189</v>
      </c>
      <c r="M33" s="41" t="s">
        <v>38</v>
      </c>
      <c r="N33" s="42">
        <v>12.8</v>
      </c>
      <c r="O33" s="42">
        <v>6.1</v>
      </c>
      <c r="P33" s="42">
        <v>8.2</v>
      </c>
      <c r="Q33" s="42">
        <v>2891</v>
      </c>
      <c r="R33" s="42" t="s">
        <v>133</v>
      </c>
      <c r="S33" s="42" t="s">
        <v>158</v>
      </c>
      <c r="T33" s="42">
        <v>3.9</v>
      </c>
      <c r="U33" s="42">
        <v>307</v>
      </c>
    </row>
    <row r="34" spans="1:21" ht="13.5" customHeight="1">
      <c r="A34" s="23"/>
      <c r="B34" s="23"/>
      <c r="C34" s="24"/>
      <c r="D34" s="23"/>
      <c r="E34" s="23"/>
      <c r="F34" s="23"/>
      <c r="G34" s="25"/>
      <c r="H34" s="25"/>
      <c r="I34" s="29"/>
      <c r="J34" s="30"/>
      <c r="K34" s="31"/>
      <c r="L34" s="31"/>
      <c r="M34" s="31"/>
      <c r="N34" s="32"/>
      <c r="O34" s="32"/>
      <c r="P34" s="32"/>
      <c r="Q34" s="33"/>
      <c r="R34" s="33"/>
      <c r="S34" s="33"/>
      <c r="T34" s="33"/>
      <c r="U34" s="33"/>
    </row>
    <row r="35" spans="1:21" ht="27.75" customHeight="1">
      <c r="A35" s="19" t="s">
        <v>221</v>
      </c>
      <c r="B35" s="20">
        <v>630</v>
      </c>
      <c r="C35" s="21" t="s">
        <v>192</v>
      </c>
      <c r="D35" s="20">
        <v>0</v>
      </c>
      <c r="E35" s="118"/>
      <c r="F35" s="23"/>
      <c r="G35" s="28" t="s">
        <v>190</v>
      </c>
      <c r="H35" s="26" t="s">
        <v>176</v>
      </c>
      <c r="I35" s="27" t="s">
        <v>193</v>
      </c>
      <c r="J35" s="40">
        <v>55899.999999416</v>
      </c>
      <c r="K35" s="39">
        <v>394.45000000000005</v>
      </c>
      <c r="L35" s="46">
        <v>161</v>
      </c>
      <c r="M35" s="41" t="s">
        <v>38</v>
      </c>
      <c r="N35" s="45">
        <v>8.9</v>
      </c>
      <c r="O35" s="45">
        <v>5.9</v>
      </c>
      <c r="P35" s="45">
        <v>7</v>
      </c>
      <c r="Q35" s="42">
        <v>1995</v>
      </c>
      <c r="R35" s="42" t="s">
        <v>196</v>
      </c>
      <c r="S35" s="42" t="s">
        <v>164</v>
      </c>
      <c r="T35" s="45">
        <v>7.2</v>
      </c>
      <c r="U35" s="42">
        <v>215</v>
      </c>
    </row>
    <row r="36" spans="1:21" ht="27.75" customHeight="1">
      <c r="A36" s="19" t="s">
        <v>222</v>
      </c>
      <c r="B36" s="20">
        <v>630</v>
      </c>
      <c r="C36" s="21" t="s">
        <v>194</v>
      </c>
      <c r="D36" s="20">
        <v>0</v>
      </c>
      <c r="E36" s="118"/>
      <c r="F36" s="23"/>
      <c r="G36" s="28" t="s">
        <v>189</v>
      </c>
      <c r="H36" s="26" t="s">
        <v>176</v>
      </c>
      <c r="I36" s="27" t="s">
        <v>195</v>
      </c>
      <c r="J36" s="40">
        <v>59799.9999998</v>
      </c>
      <c r="K36" s="39">
        <v>394.45000000000005</v>
      </c>
      <c r="L36" s="46">
        <v>161</v>
      </c>
      <c r="M36" s="41" t="s">
        <v>38</v>
      </c>
      <c r="N36" s="45">
        <v>8.9</v>
      </c>
      <c r="O36" s="45">
        <v>5.9</v>
      </c>
      <c r="P36" s="45">
        <v>7</v>
      </c>
      <c r="Q36" s="42">
        <v>1995</v>
      </c>
      <c r="R36" s="42" t="s">
        <v>196</v>
      </c>
      <c r="S36" s="42" t="s">
        <v>164</v>
      </c>
      <c r="T36" s="45">
        <v>7.2</v>
      </c>
      <c r="U36" s="42">
        <v>215</v>
      </c>
    </row>
    <row r="37" spans="1:21" ht="27.75" customHeight="1">
      <c r="A37" s="19" t="s">
        <v>223</v>
      </c>
      <c r="B37" s="20">
        <v>630</v>
      </c>
      <c r="C37" s="21" t="s">
        <v>185</v>
      </c>
      <c r="D37" s="20">
        <v>0</v>
      </c>
      <c r="E37" s="118"/>
      <c r="F37" s="23"/>
      <c r="G37" s="28" t="s">
        <v>184</v>
      </c>
      <c r="H37" s="26" t="s">
        <v>176</v>
      </c>
      <c r="I37" s="27" t="s">
        <v>186</v>
      </c>
      <c r="J37" s="40">
        <v>62199.99999999997</v>
      </c>
      <c r="K37" s="39">
        <v>394.45000000000005</v>
      </c>
      <c r="L37" s="46">
        <v>161</v>
      </c>
      <c r="M37" s="41" t="s">
        <v>38</v>
      </c>
      <c r="N37" s="45">
        <v>8.9</v>
      </c>
      <c r="O37" s="45">
        <v>5.9</v>
      </c>
      <c r="P37" s="45">
        <v>7</v>
      </c>
      <c r="Q37" s="42">
        <v>1995</v>
      </c>
      <c r="R37" s="42" t="s">
        <v>172</v>
      </c>
      <c r="S37" s="42" t="s">
        <v>175</v>
      </c>
      <c r="T37" s="45">
        <v>5.7</v>
      </c>
      <c r="U37" s="42">
        <v>230</v>
      </c>
    </row>
    <row r="38" spans="1:21" ht="27.75" customHeight="1">
      <c r="A38" s="19" t="s">
        <v>224</v>
      </c>
      <c r="B38" s="20">
        <v>630</v>
      </c>
      <c r="C38" s="21" t="s">
        <v>117</v>
      </c>
      <c r="D38" s="20">
        <v>0</v>
      </c>
      <c r="E38" s="118"/>
      <c r="F38" s="23"/>
      <c r="G38" s="28" t="s">
        <v>167</v>
      </c>
      <c r="H38" s="26" t="s">
        <v>176</v>
      </c>
      <c r="I38" s="27" t="s">
        <v>177</v>
      </c>
      <c r="J38" s="40">
        <v>70300</v>
      </c>
      <c r="K38" s="39">
        <v>394.45000000000005</v>
      </c>
      <c r="L38" s="46">
        <v>161</v>
      </c>
      <c r="M38" s="41" t="s">
        <v>38</v>
      </c>
      <c r="N38" s="45">
        <v>8.9</v>
      </c>
      <c r="O38" s="45">
        <v>5.9</v>
      </c>
      <c r="P38" s="45">
        <v>7</v>
      </c>
      <c r="Q38" s="42">
        <v>1995</v>
      </c>
      <c r="R38" s="42" t="s">
        <v>172</v>
      </c>
      <c r="S38" s="42" t="s">
        <v>175</v>
      </c>
      <c r="T38" s="45">
        <v>5.7</v>
      </c>
      <c r="U38" s="42">
        <v>230</v>
      </c>
    </row>
    <row r="39" spans="1:21" ht="27.75" customHeight="1">
      <c r="A39" s="19" t="s">
        <v>225</v>
      </c>
      <c r="B39" s="20">
        <v>630</v>
      </c>
      <c r="C39" s="21" t="s">
        <v>125</v>
      </c>
      <c r="D39" s="20">
        <v>0</v>
      </c>
      <c r="E39" s="118"/>
      <c r="F39" s="23"/>
      <c r="G39" s="28" t="s">
        <v>187</v>
      </c>
      <c r="H39" s="26" t="s">
        <v>176</v>
      </c>
      <c r="I39" s="27" t="s">
        <v>191</v>
      </c>
      <c r="J39" s="40">
        <v>49900.000000712</v>
      </c>
      <c r="K39" s="39">
        <v>148.79999999999998</v>
      </c>
      <c r="L39" s="46">
        <v>124</v>
      </c>
      <c r="M39" s="41" t="s">
        <v>39</v>
      </c>
      <c r="N39" s="45">
        <v>5.5</v>
      </c>
      <c r="O39" s="45">
        <v>4.3</v>
      </c>
      <c r="P39" s="45">
        <v>4.7</v>
      </c>
      <c r="Q39" s="42">
        <v>2143</v>
      </c>
      <c r="R39" s="42" t="s">
        <v>129</v>
      </c>
      <c r="S39" s="42" t="s">
        <v>153</v>
      </c>
      <c r="T39" s="45">
        <v>7.6</v>
      </c>
      <c r="U39" s="42">
        <v>210</v>
      </c>
    </row>
    <row r="40" spans="1:21" ht="27.75" customHeight="1">
      <c r="A40" s="19" t="s">
        <v>226</v>
      </c>
      <c r="B40" s="20">
        <v>630</v>
      </c>
      <c r="C40" s="21" t="s">
        <v>126</v>
      </c>
      <c r="D40" s="20">
        <v>0</v>
      </c>
      <c r="E40" s="118"/>
      <c r="F40" s="23"/>
      <c r="G40" s="28" t="s">
        <v>181</v>
      </c>
      <c r="H40" s="26" t="s">
        <v>176</v>
      </c>
      <c r="I40" s="27" t="s">
        <v>182</v>
      </c>
      <c r="J40" s="40">
        <v>54000</v>
      </c>
      <c r="K40" s="39">
        <v>148.79999999999998</v>
      </c>
      <c r="L40" s="46">
        <v>124</v>
      </c>
      <c r="M40" s="41" t="s">
        <v>39</v>
      </c>
      <c r="N40" s="45">
        <v>5.5</v>
      </c>
      <c r="O40" s="45">
        <v>4.3</v>
      </c>
      <c r="P40" s="45">
        <v>4.7</v>
      </c>
      <c r="Q40" s="42">
        <v>2143</v>
      </c>
      <c r="R40" s="42" t="s">
        <v>130</v>
      </c>
      <c r="S40" s="42" t="s">
        <v>132</v>
      </c>
      <c r="T40" s="45">
        <v>7.6</v>
      </c>
      <c r="U40" s="42">
        <v>210</v>
      </c>
    </row>
    <row r="41" spans="1:21" ht="27.75" customHeight="1">
      <c r="A41" s="19" t="s">
        <v>227</v>
      </c>
      <c r="B41" s="20">
        <v>630</v>
      </c>
      <c r="C41" s="21" t="s">
        <v>180</v>
      </c>
      <c r="D41" s="20">
        <v>0</v>
      </c>
      <c r="E41" s="118"/>
      <c r="F41" s="23"/>
      <c r="G41" s="28" t="s">
        <v>178</v>
      </c>
      <c r="H41" s="26" t="s">
        <v>176</v>
      </c>
      <c r="I41" s="27" t="s">
        <v>179</v>
      </c>
      <c r="J41" s="40">
        <v>56999.99999999994</v>
      </c>
      <c r="K41" s="39">
        <v>152.4</v>
      </c>
      <c r="L41" s="46">
        <v>127</v>
      </c>
      <c r="M41" s="41" t="s">
        <v>39</v>
      </c>
      <c r="N41" s="45">
        <v>5.5</v>
      </c>
      <c r="O41" s="45">
        <v>4.4</v>
      </c>
      <c r="P41" s="45">
        <v>4.8</v>
      </c>
      <c r="Q41" s="42">
        <v>2143</v>
      </c>
      <c r="R41" s="42" t="s">
        <v>173</v>
      </c>
      <c r="S41" s="42" t="s">
        <v>174</v>
      </c>
      <c r="T41" s="45">
        <v>6.6</v>
      </c>
      <c r="U41" s="42">
        <v>215</v>
      </c>
    </row>
    <row r="42" spans="1:21" ht="13.5" customHeight="1">
      <c r="A42" s="23"/>
      <c r="B42" s="23"/>
      <c r="C42" s="24"/>
      <c r="D42" s="23"/>
      <c r="E42" s="23"/>
      <c r="F42" s="23"/>
      <c r="G42" s="25"/>
      <c r="H42" s="25"/>
      <c r="I42" s="29"/>
      <c r="J42" s="30"/>
      <c r="K42" s="31"/>
      <c r="L42" s="31"/>
      <c r="M42" s="31"/>
      <c r="N42" s="32"/>
      <c r="O42" s="32"/>
      <c r="P42" s="32"/>
      <c r="Q42" s="33"/>
      <c r="R42" s="33"/>
      <c r="S42" s="33"/>
      <c r="T42" s="33"/>
      <c r="U42" s="33"/>
    </row>
    <row r="43" spans="1:21" ht="27.75" customHeight="1">
      <c r="A43" s="19" t="s">
        <v>228</v>
      </c>
      <c r="B43" s="20">
        <v>643</v>
      </c>
      <c r="C43" s="21" t="s">
        <v>78</v>
      </c>
      <c r="D43" s="20">
        <v>0</v>
      </c>
      <c r="E43" s="118"/>
      <c r="F43" s="23"/>
      <c r="G43" s="28" t="s">
        <v>79</v>
      </c>
      <c r="H43" s="26" t="s">
        <v>77</v>
      </c>
      <c r="I43" s="27" t="s">
        <v>85</v>
      </c>
      <c r="J43" s="40">
        <v>84950</v>
      </c>
      <c r="K43" s="39">
        <v>290.45</v>
      </c>
      <c r="L43" s="46">
        <v>157</v>
      </c>
      <c r="M43" s="41" t="s">
        <v>38</v>
      </c>
      <c r="N43" s="45">
        <v>9.8</v>
      </c>
      <c r="O43" s="45">
        <v>5</v>
      </c>
      <c r="P43" s="45">
        <v>6.8</v>
      </c>
      <c r="Q43" s="42">
        <v>1742</v>
      </c>
      <c r="R43" s="42" t="s">
        <v>80</v>
      </c>
      <c r="S43" s="42" t="s">
        <v>81</v>
      </c>
      <c r="T43" s="45">
        <v>4.5</v>
      </c>
      <c r="U43" s="42">
        <v>258</v>
      </c>
    </row>
    <row r="44" spans="1:21" ht="27.75" customHeight="1">
      <c r="A44" s="19" t="s">
        <v>228</v>
      </c>
      <c r="B44" s="20">
        <v>643</v>
      </c>
      <c r="C44" s="21" t="s">
        <v>78</v>
      </c>
      <c r="D44" s="20">
        <v>0</v>
      </c>
      <c r="E44" s="118"/>
      <c r="F44" s="23"/>
      <c r="G44" s="28" t="s">
        <v>84</v>
      </c>
      <c r="H44" s="26" t="s">
        <v>77</v>
      </c>
      <c r="I44" s="27" t="s">
        <v>86</v>
      </c>
      <c r="J44" s="40">
        <v>100090</v>
      </c>
      <c r="K44" s="39">
        <v>394.45000000000005</v>
      </c>
      <c r="L44" s="46">
        <v>161</v>
      </c>
      <c r="M44" s="41" t="s">
        <v>38</v>
      </c>
      <c r="N44" s="45">
        <v>10.1</v>
      </c>
      <c r="O44" s="45">
        <v>5.1</v>
      </c>
      <c r="P44" s="45">
        <v>6.9</v>
      </c>
      <c r="Q44" s="42">
        <v>1742</v>
      </c>
      <c r="R44" s="42" t="s">
        <v>80</v>
      </c>
      <c r="S44" s="42" t="s">
        <v>81</v>
      </c>
      <c r="T44" s="45">
        <v>4.5</v>
      </c>
      <c r="U44" s="42">
        <v>257</v>
      </c>
    </row>
    <row r="45" spans="1:21" ht="13.5" customHeight="1">
      <c r="A45" s="23"/>
      <c r="B45" s="23"/>
      <c r="C45" s="24"/>
      <c r="D45" s="23"/>
      <c r="E45" s="23"/>
      <c r="F45" s="23"/>
      <c r="G45" s="25"/>
      <c r="H45" s="25"/>
      <c r="I45" s="29"/>
      <c r="J45" s="30"/>
      <c r="K45" s="31"/>
      <c r="L45" s="31"/>
      <c r="M45" s="31"/>
      <c r="N45" s="32"/>
      <c r="O45" s="32"/>
      <c r="P45" s="32"/>
      <c r="Q45" s="33"/>
      <c r="R45" s="33"/>
      <c r="S45" s="33"/>
      <c r="T45" s="33"/>
      <c r="U45" s="33"/>
    </row>
    <row r="46" spans="4:25" ht="16.5">
      <c r="D46" s="7" t="s">
        <v>229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5"/>
      <c r="S46" s="13"/>
      <c r="T46" s="14"/>
      <c r="U46" s="14"/>
      <c r="V46" s="14"/>
      <c r="W46" s="14"/>
      <c r="X46" s="14"/>
      <c r="Y46" s="14"/>
    </row>
    <row r="47" ht="12.75">
      <c r="D47" s="7" t="s">
        <v>229</v>
      </c>
    </row>
    <row r="48" ht="12.75">
      <c r="D48" s="7" t="s">
        <v>229</v>
      </c>
    </row>
    <row r="49" ht="12.75">
      <c r="D49" s="7" t="s">
        <v>229</v>
      </c>
    </row>
  </sheetData>
  <sheetProtection/>
  <mergeCells count="9">
    <mergeCell ref="G5:G6"/>
    <mergeCell ref="H5:H6"/>
    <mergeCell ref="I5:I6"/>
    <mergeCell ref="J5:J6"/>
    <mergeCell ref="G3:U4"/>
    <mergeCell ref="K5:K6"/>
    <mergeCell ref="M5:M6"/>
    <mergeCell ref="N5:P5"/>
    <mergeCell ref="L5:L6"/>
  </mergeCells>
  <hyperlinks>
    <hyperlink ref="G11" location="'MiTo 1.3 JTDM-2 95hp '!A1" display="145.E3R.3"/>
    <hyperlink ref="G12" location="'MiTo 1.4 170hp TCT Veloce'!A1" display="145.V3D.3"/>
    <hyperlink ref="G16" location="'Giulietta 1.4 Mair 170hp TCT s1'!A1" display="'Giulietta 1.4 Mair 170hp TCT s1'!A1"/>
    <hyperlink ref="G14" location="'Giulietta 1.4 TB 120hp s1'!A1" display="'Giulietta 1.4 TB 120hp s1'!A1"/>
    <hyperlink ref="G15" location="'Giulietta 1.4 Mair 170hp s1'!A1" display="'Giulietta 1.4 Mair 170hp s1'!A1"/>
    <hyperlink ref="G17" location="'Giulietta 1.4 Mair 170hp TCT s1'!A1" display="'Giulietta 1.4 Mair 170hp TCT s1'!A1"/>
    <hyperlink ref="G19" location="'Giulietta 1.6 JTDM-2 120hp 1'!Print_Area" display="'Giulietta 1.6 JTDM-2 120hp 1'!Print_Area"/>
    <hyperlink ref="G18" location="'Giulietta 1.6 JTDM-2 120hp 1'!Print_Area" display="'Giulietta 1.6 JTDM-2 120hp 1'!Print_Area"/>
    <hyperlink ref="G20" location="'Giulietta 1.6 JTDM-2 120hp  TCT'!Print_Area" display="'Giulietta 1.6 JTDM-2 120hp  TCT'!Print_Area"/>
    <hyperlink ref="G21" location="'Giulietta 1.6 JTDM-2 120hp  TCT'!Print_Area" display="'Giulietta 1.6 JTDM-2 120hp  TCT'!Print_Area"/>
    <hyperlink ref="G22" location="'Giulietta 2.0 JTDM-2 175hp'!Print_Area" display="'Giulietta 2.0 JTDM-2 175hp'!Print_Area"/>
    <hyperlink ref="G24" location="'Giulia 2.2 Diesel 150hp'!Print_Area" display="620.GRE.0"/>
    <hyperlink ref="G25" location="'Giulia 2.2 Diesel 150hp'!Print_Area" display="620.GRG.0"/>
    <hyperlink ref="G26" location="'Giulia 2.2 Diesel 180hp'!Print_Area" display="620.PRJ.0"/>
    <hyperlink ref="G27" location="'Giulia 2.2 Diesel 180hp'!Print_Area" display="620.PRL.0"/>
    <hyperlink ref="G32" location="'Giulia 2.9 Petrol 510hp'!Print_Area" display="620.QRU.0"/>
    <hyperlink ref="G8" location="'MiTo 1.4 78hp '!A1" display="145.B37.3"/>
    <hyperlink ref="G9" location="'MiTo 1.4 78hp '!A1" display="145.E37.3"/>
    <hyperlink ref="G10" location="'MiTo 0.9 Twinair 105hp'!A1" display="145.E3B.3"/>
    <hyperlink ref="G33" location="'Giulia 2.9 Petrol 510hp'!Print_Area" display="620.QRU.0"/>
    <hyperlink ref="G28" location="'Giulia 2.0 Petrol 200hp '!A1" display="620.GR0.0"/>
    <hyperlink ref="G29" location="'Giulia 2.0 Petrol 200hp '!A1" display="620.PR0.0"/>
    <hyperlink ref="G30" location="'Giulia 2.0 Petrol 200hp '!A1" display="620.GR0.0"/>
    <hyperlink ref="G31" location="'Giulia 2.0 Petrol 200hp '!A1" display="620.PR0.0"/>
  </hyperlinks>
  <printOptions horizontalCentered="1" verticalCentered="1"/>
  <pageMargins left="0" right="0" top="0.16" bottom="0.17" header="0.1" footer="0.01"/>
  <pageSetup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Fiat Auto Hellas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Νικόλαος Κακαβούλης</dc:creator>
  <cp:keywords/>
  <dc:description/>
  <cp:lastModifiedBy>Sonia</cp:lastModifiedBy>
  <cp:lastPrinted>2016-06-02T11:53:03Z</cp:lastPrinted>
  <dcterms:created xsi:type="dcterms:W3CDTF">2003-01-28T11:00:48Z</dcterms:created>
  <dcterms:modified xsi:type="dcterms:W3CDTF">2017-05-11T12:51:52Z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Nicola Armenakis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843f5164-22e3-42a0-813b-701518c14f8c</vt:lpwstr>
  </property>
  <property fmtid="{D5CDD505-2E9C-101B-9397-08002B2CF9AE}" pid="5" name="bjSaver">
    <vt:lpwstr>HGtxypr6qWl7OwlH55tk779CFnW6h9Vy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policy="18fbfd49-c8e6-4618-a77f-5ef25245836c" xmlns="http://www.boldonjames.com/2008/01/sie/i</vt:lpwstr>
  </property>
  <property fmtid="{D5CDD505-2E9C-101B-9397-08002B2CF9AE}" pid="7" name="bjDocumentLabelXML-0">
    <vt:lpwstr>nternal/label"&gt;&lt;element uid="1239ecc3-00e0-482b-a8a4-82e46943bfcc" value="" /&gt;&lt;/sisl&gt;</vt:lpwstr>
  </property>
  <property fmtid="{D5CDD505-2E9C-101B-9397-08002B2CF9AE}" pid="8" name="bjDocumentSecurityLabel">
    <vt:lpwstr>Company Classification: PUBLIC</vt:lpwstr>
  </property>
  <property fmtid="{D5CDD505-2E9C-101B-9397-08002B2CF9AE}" pid="9" name="bjProjectProperty">
    <vt:lpwstr>COMPANY: PUBLIC</vt:lpwstr>
  </property>
  <property fmtid="{D5CDD505-2E9C-101B-9397-08002B2CF9AE}" pid="10" name="LabelledBy:">
    <vt:lpwstr>03491AA,11/05/2017 3:44:36 μμ,PUBLIC</vt:lpwstr>
  </property>
</Properties>
</file>